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74" activeTab="1"/>
  </bookViews>
  <sheets>
    <sheet name="RIEPILOGO " sheetId="1" r:id="rId1"/>
    <sheet name="Tabella Livello Rischio" sheetId="2" r:id="rId2"/>
  </sheets>
  <definedNames>
    <definedName name="_xlnm.Print_Area" localSheetId="0">'RIEPILOGO '!$A$1:$P$79</definedName>
    <definedName name="Excel_BuiltIn_Print_Area">'RIEPILOGO '!$A$1:$P$93</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<sst xmlns="http://schemas.openxmlformats.org/spreadsheetml/2006/main" count="200" uniqueCount="184">
  <si>
    <t>INDICI DI VALUTAZIONE DELLA PROBABILITA'</t>
  </si>
  <si>
    <t>VALORI 
PROBABILITA'</t>
  </si>
  <si>
    <t>INDICI VALUTAZIONE DELL'IMPATTO</t>
  </si>
  <si>
    <t xml:space="preserve">VALORI IMPATTO </t>
  </si>
  <si>
    <t xml:space="preserve">VALUTAZIONE COMPLESSIVA DEL RISCHIO </t>
  </si>
  <si>
    <t>DISCREZIONALITA'</t>
  </si>
  <si>
    <t>RILEVANZA ESTERNA</t>
  </si>
  <si>
    <t>COMPLESSITA' DEL PROCESSO</t>
  </si>
  <si>
    <t>VALORE ECONOMICO</t>
  </si>
  <si>
    <t>FRAZIONABILITA' DEL PROCESSO</t>
  </si>
  <si>
    <t>CONTROLLI</t>
  </si>
  <si>
    <t>IMPATTO ORGANIZZATIVO</t>
  </si>
  <si>
    <t>IMPATTO ECONOMICO</t>
  </si>
  <si>
    <t>IMPATTO REPUTAZIONALE</t>
  </si>
  <si>
    <t>IMP. ORGANIZZATIVO, ECONOMICO IMMAGINE</t>
  </si>
  <si>
    <t>AREA DI RISCHIO</t>
  </si>
  <si>
    <t>SOTTO AREE DI RISCHIO</t>
  </si>
  <si>
    <t>PROCEDURA/PROCEDIMENTO</t>
  </si>
  <si>
    <t>A1</t>
  </si>
  <si>
    <t>A2</t>
  </si>
  <si>
    <t>A3</t>
  </si>
  <si>
    <t>A4</t>
  </si>
  <si>
    <t>A5</t>
  </si>
  <si>
    <t>A6</t>
  </si>
  <si>
    <t>A</t>
  </si>
  <si>
    <t>B1</t>
  </si>
  <si>
    <t>B2</t>
  </si>
  <si>
    <t>B3</t>
  </si>
  <si>
    <t>B4</t>
  </si>
  <si>
    <t>B</t>
  </si>
  <si>
    <t>A x B</t>
  </si>
  <si>
    <t>CONFERIMENTO DI INCARICHI DI COLLABORAZIONE</t>
  </si>
  <si>
    <t>Conferimento incarichi a terzi: studio, ricerche, consulenze, rappresentanza e difesa in giudizio</t>
  </si>
  <si>
    <t>Conferimento e autorizzazioni incarichi extra-istituzionali ai dipendenti</t>
  </si>
  <si>
    <t>PROGRESSIONI DI CARRIERA</t>
  </si>
  <si>
    <t>RECLUTAMENTO DEL PERSONALE</t>
  </si>
  <si>
    <t>Procedura di concorso</t>
  </si>
  <si>
    <t>Procedura di mobilità interna</t>
  </si>
  <si>
    <t>Procedura di mobilità esterna ex art. 30 Dlgs 165/2001</t>
  </si>
  <si>
    <t>Conferimento incarichi dirigenziali</t>
  </si>
  <si>
    <t>Procedure di utilizzo lavoro flessibile</t>
  </si>
  <si>
    <t>Definizione dell'oggetto di affidamento</t>
  </si>
  <si>
    <t>Individuazione dello strumento/istituto dell'affidamento (Modalità di affidamento: proroga, gara, altra tipologia)</t>
  </si>
  <si>
    <t>Requisiti di qualificazione</t>
  </si>
  <si>
    <t>Requisiti di aggiudicazione</t>
  </si>
  <si>
    <t>Redazione del cronoprogramma</t>
  </si>
  <si>
    <t>ESPLETAMENTO GARA D'APPALTO</t>
  </si>
  <si>
    <t>Valutazione delle offerte</t>
  </si>
  <si>
    <t>Verifica dell'eventuale anomalia delle offerte</t>
  </si>
  <si>
    <t>Costituzione commissione gara</t>
  </si>
  <si>
    <t>Revoca del bando</t>
  </si>
  <si>
    <t>ALTRE PROCEDURE DI AFFIDAMENTO</t>
  </si>
  <si>
    <t>Affidamenti diretti</t>
  </si>
  <si>
    <t>Varianti in corso di esecuzione al contratto</t>
  </si>
  <si>
    <t>Subappalto</t>
  </si>
  <si>
    <t xml:space="preserve">Emissione stati di avanzamento lavori e liquidazione di acconti e della rata di saldo all'esecutore </t>
  </si>
  <si>
    <t xml:space="preserve">Omologazione del collaudo o del certificato di regolare esecuzione e svincolo delle polizze a garanzia </t>
  </si>
  <si>
    <t>Utilizzo di rimedi di risoluzione delle controversie alternativi a quelle giurisdizionali</t>
  </si>
  <si>
    <t>ATTIVITA' DI CONTROLLO</t>
  </si>
  <si>
    <t>Ammissioni a servizi/benefici erogati dall’ente o da terzi all'utenza ( graduatoria asili nido, servizi di trasporto)</t>
  </si>
  <si>
    <t>Assegnazione di alloggi di edilizia residenziale pubblica ed emergenza abitativa</t>
  </si>
  <si>
    <t>Attestazioni di regolarità di soggiorno</t>
  </si>
  <si>
    <t>Registrazioni anagrafiche (residenza)</t>
  </si>
  <si>
    <t>Registrazioni anagrafiche (cittadinanza)</t>
  </si>
  <si>
    <t>Procedura elettorale: ammissione al voto</t>
  </si>
  <si>
    <t>Gestione delle segnalazioni e dei reclami avanzati dall'utenza</t>
  </si>
  <si>
    <t>Protocollo in entrata</t>
  </si>
  <si>
    <t>Attività di controllo gestione rifiuti</t>
  </si>
  <si>
    <t>Attività di controllo in materia edilizia e ambientale</t>
  </si>
  <si>
    <t>Attività di controllo in materia commerciale</t>
  </si>
  <si>
    <t xml:space="preserve">PROVVEDIMENTI DI TIPO AUTORIZZATIVO/DICHIARATIVO </t>
  </si>
  <si>
    <t>Patrocini</t>
  </si>
  <si>
    <t>Rilascio Certificazioni Urbanistiche</t>
  </si>
  <si>
    <t xml:space="preserve">Attività di Polizia Giudiziaria, accertamento
di illeciti costituenti ipotesi di reato </t>
  </si>
  <si>
    <t>Autorizzazione per commercio e attività produttive</t>
  </si>
  <si>
    <t>PROVVEDIMENTI DI TIPO CONCESSORIO</t>
  </si>
  <si>
    <t>Rilascio concessioni cimiteriali</t>
  </si>
  <si>
    <t>ATTRIBUZIONE DI VANTAGGI ECONOMICI DI QUALUNQUE GENERE A PRIVATI</t>
  </si>
  <si>
    <t>Alienazione di beni immobili e costituzione diritti reali minori su di essi</t>
  </si>
  <si>
    <t>Procedimento di formazione, adozione ed approvazione del P.R.G.C e varianti</t>
  </si>
  <si>
    <t>Rilascio pemessi di costruire</t>
  </si>
  <si>
    <t>Stipula di contratti</t>
  </si>
  <si>
    <t xml:space="preserve">Liquidazione spese di missione Giunta/Consiglio </t>
  </si>
  <si>
    <t>Canoni di locazioni passivi e attivi</t>
  </si>
  <si>
    <t>Ordinanze</t>
  </si>
  <si>
    <t>Attività di controllo violazioni circolazione
stradale e applicazione sanzioni
pecuniarie, accessorie e penali e corretta conclusione del procedimento</t>
  </si>
  <si>
    <t>Accertamenti e sgravi tributi e tariffe comunali</t>
  </si>
  <si>
    <t>Riscossione somme dovute per servizi erogati dall’ente</t>
  </si>
  <si>
    <t>CONCESSIONE ED EROGAZIONE DI SOVVENZIONI, CONTRIBUTI, SUSSIDI</t>
  </si>
  <si>
    <t>Erogazione sussidi e sovvenzioni a privati</t>
  </si>
  <si>
    <t>GESTIONE ECONOMICA  DEL PERSONALE</t>
  </si>
  <si>
    <t>Erogazione emolumenti stipendiali e erogazione salario accessorio</t>
  </si>
  <si>
    <t>Contrattazione sindacale</t>
  </si>
  <si>
    <t>GESTIONE GIURIDICA DEL PERSONALE</t>
  </si>
  <si>
    <t>Procedura disciplinare</t>
  </si>
  <si>
    <t>Rilevazione Presenze</t>
  </si>
  <si>
    <t xml:space="preserve">AREA </t>
  </si>
  <si>
    <t>XXXXXXXXXXXXXXXXXX</t>
  </si>
  <si>
    <t>Inserire 'X' su una sola risposta scelta</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</si>
  <si>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</si>
  <si>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</si>
  <si>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</si>
  <si>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</si>
  <si>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</si>
  <si>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</si>
  <si>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</si>
  <si>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</si>
  <si>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</si>
  <si>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</si>
  <si>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</si>
  <si>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</si>
  <si>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</si>
  <si>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</si>
  <si>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</si>
  <si>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</si>
  <si>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</si>
  <si>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</si>
  <si>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</si>
  <si>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</si>
  <si>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</si>
  <si>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</si>
  <si>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</si>
  <si>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</si>
  <si>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</si>
  <si>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</si>
  <si>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</si>
  <si>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</si>
  <si>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</si>
  <si>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</si>
  <si>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</si>
  <si>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</si>
  <si>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</si>
  <si>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</si>
  <si>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</si>
  <si>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</si>
  <si>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</si>
  <si>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</si>
  <si>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</si>
  <si>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</si>
  <si>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</si>
  <si>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</si>
  <si>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</si>
  <si>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</si>
  <si>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</si>
  <si>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</si>
  <si>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</si>
  <si>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</si>
  <si>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</si>
  <si>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</si>
  <si>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</si>
  <si>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</si>
  <si>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LIVELLO DI RISCHIO</t>
  </si>
  <si>
    <r>
      <t xml:space="preserve">Livello rischio”marginale” con valori &lt; 3,00
</t>
    </r>
    <r>
      <rPr>
        <b/>
        <sz val="8"/>
        <color indexed="60"/>
        <rFont val="Tahoma"/>
        <family val="2"/>
      </rPr>
      <t xml:space="preserve">Livello rischio "attenzione" con valori tra 3,01  e 7,00 
</t>
    </r>
    <r>
      <rPr>
        <b/>
        <sz val="8"/>
        <color indexed="53"/>
        <rFont val="Tahoma"/>
        <family val="2"/>
      </rPr>
      <t xml:space="preserve">Livello rischio  "serio"  con valori tra  7,01   e 20,00 
</t>
    </r>
    <r>
      <rPr>
        <b/>
        <sz val="8"/>
        <color indexed="10"/>
        <rFont val="Tahoma"/>
        <family val="2"/>
      </rPr>
      <t>Livello rischio  "elevato" con valori &gt; 20</t>
    </r>
  </si>
  <si>
    <t>Procedura di progressione e conferimento incarichi posizioni organizzative</t>
  </si>
  <si>
    <t>AREA A: ACQUISIZIONI E PROGRESSIONI DI PERSONALE</t>
  </si>
  <si>
    <t>AREA B: CONTRATTI PUBBLICI</t>
  </si>
  <si>
    <t>AREA C: PROVVEDIMENTI AMPLIATIVI DELLA SFERA GIURIDICA DEI DESTINATARI PRIVI DI EFFETTO ECONOMICO DIRETTO ED IMMEDIATO PER IL DESTINATARIO</t>
  </si>
  <si>
    <t>AREA D: PROVVEDIMENTI AMPLIATIVI DELLA SFERA GIURIDICA DEI DESTINATARI CON  EFFETTO ECONOMICO DIRETTO ED IMMEDIATO PER IL DESTINATARIO</t>
  </si>
  <si>
    <t>Processi di analisi e definizione dei fabbisogni,  redazione ed aggiornamento del programma triennale per gli appalti di lavori, servizi e forniture</t>
  </si>
  <si>
    <t>PROGRAMMAZIONE</t>
  </si>
  <si>
    <t>PROGETTAZIONE</t>
  </si>
  <si>
    <t>PREDISPOSIZIONE BANDO E SELEZIONE CONTRAENTE</t>
  </si>
  <si>
    <t>Definizione elementi essenziali del contratto</t>
  </si>
  <si>
    <t>ESECUZIONE DEL CONTRATTO - RENDICONTAZIONE DEL CONTRATTO</t>
  </si>
  <si>
    <t>Registrazioni anagrafiche (nascita, morte, matrimonio, divorzi)</t>
  </si>
  <si>
    <t xml:space="preserve">Erogazioni contributi ad associazioni </t>
  </si>
  <si>
    <t>Telelavoro</t>
  </si>
  <si>
    <t>Piano di formazione</t>
  </si>
  <si>
    <t>TABELLA 2:                 VALUTAZIONE RISCHIO</t>
  </si>
  <si>
    <t>Gestione ordinaria delle spese di bilancio</t>
  </si>
  <si>
    <t xml:space="preserve">AREA E: ALTRE AREE </t>
  </si>
  <si>
    <t xml:space="preserve">Gestione ordinaria delle entrate di bilancio </t>
  </si>
  <si>
    <t>GESTIONE BILANCIO</t>
  </si>
  <si>
    <t>Autorizzazioni ambientali
Procedure VIA e VAS</t>
  </si>
  <si>
    <t>Autorizzazioni paesaggistiche</t>
  </si>
  <si>
    <t>Strumenti urbanistici esecutivi di iniziativa privata  in attuazione del P.R.G.C. o in variante</t>
  </si>
  <si>
    <t xml:space="preserve">Procedura negoziata </t>
  </si>
  <si>
    <t>Applicazione D.Lgs 33/2013</t>
  </si>
  <si>
    <t xml:space="preserve">Titoli abilitativi edilizi:  SCIA, SCIA  in sanatoria, CILA e CILA in sanatoria. (I provvedimenti D.I.A e C.I.L sono stati eliminati dal D.Lgs. 222/2016) </t>
  </si>
  <si>
    <t>Segnalazione certificata di agibilità</t>
  </si>
  <si>
    <t>Rilascio permessi di costruire diretti, in sanatoria, convenzionati, in deroga</t>
  </si>
  <si>
    <t xml:space="preserve">Dichiarazione idoneità alloggi per ricongiungimenti familiari  </t>
  </si>
  <si>
    <t>Rilascio autorizzazioni per interventi edilizi minori (tende, insegne, ecc.) e Occupazione  Suolo Pubblico con manufatti edilizi (chioschi, dehors ecc.)</t>
  </si>
  <si>
    <t>Concessione in uso ( comodato) di beni/ spazi appartenenti al patrimonio disponibile dell’ente.                 Convenzioni per assegnazione locali comunali alle associazioni iscritte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</si>
</sst>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00\ ;\-[$€]\ #,##0.00\ ;[$€]&quot; -&quot;#\ "/>
    <numFmt numFmtId="165" formatCode="#,##0\ ;\-#,##0\ ;&quot; - &quot;;@\ "/>
    <numFmt numFmtId="166" formatCode="&quot; L.&quot;#,##0.00\ ;&quot; L.(&quot;#,##0.00\);&quot; L.-&quot;#\ ;@\ "/>
    <numFmt numFmtId="167" formatCode="#,##0.00\ ;\-#,##0.00\ ;&quot; -&quot;#\ ;@\ "/>
  </numFmts>
  <fonts count="38">
    <font>
      <sz val="10"/>
      <name val="Arial"/>
      <family val="2"/>
    </font>
    <font>
      <sz val="11"/>
      <color indexed="8"/>
      <name val="Calibri"/>
      <family val="2"/>
    </font>
    <font>
      <b/>
      <sz val="10"/>
      <name val="Tahoma"/>
      <family val="2"/>
    </font>
    <font>
      <sz val="10"/>
      <name val="Tahoma"/>
      <family val="2"/>
    </font>
    <font>
      <b/>
      <sz val="8"/>
      <name val="Tahoma"/>
      <family val="2"/>
    </font>
    <font>
      <b/>
      <sz val="12"/>
      <name val="Tahoma"/>
      <family val="2"/>
    </font>
    <font>
      <sz val="11"/>
      <color indexed="8"/>
      <name val="Tahoma"/>
      <family val="2"/>
    </font>
    <font>
      <sz val="9"/>
      <color indexed="8"/>
      <name val="Tahoma"/>
      <family val="2"/>
    </font>
    <font>
      <b/>
      <sz val="11"/>
      <color indexed="8"/>
      <name val="Tahoma"/>
      <family val="2"/>
    </font>
    <font>
      <b/>
      <sz val="10"/>
      <color indexed="8"/>
      <name val="Tahoma"/>
      <family val="2"/>
    </font>
    <font>
      <b/>
      <sz val="8"/>
      <color indexed="8"/>
      <name val="Tahoma"/>
      <family val="2"/>
    </font>
    <font>
      <sz val="10"/>
      <color indexed="8"/>
      <name val="Tahoma"/>
      <family val="2"/>
    </font>
    <font>
      <b/>
      <sz val="11"/>
      <color indexed="8"/>
      <name val="Calibri"/>
      <family val="2"/>
    </font>
    <font>
      <b/>
      <sz val="9"/>
      <color indexed="8"/>
      <name val="Tahoma"/>
      <family val="2"/>
    </font>
    <font>
      <sz val="8"/>
      <color indexed="8"/>
      <name val="Tahoma"/>
      <family val="2"/>
    </font>
    <font>
      <b/>
      <sz val="11"/>
      <color indexed="10"/>
      <name val="Tahoma"/>
      <family val="2"/>
    </font>
    <font>
      <b/>
      <sz val="8"/>
      <color indexed="17"/>
      <name val="Tahoma"/>
      <family val="2"/>
    </font>
    <font>
      <b/>
      <sz val="8"/>
      <color indexed="60"/>
      <name val="Tahoma"/>
      <family val="2"/>
    </font>
    <font>
      <b/>
      <sz val="8"/>
      <color indexed="53"/>
      <name val="Tahoma"/>
      <family val="2"/>
    </font>
    <font>
      <b/>
      <sz val="8"/>
      <color indexed="10"/>
      <name val="Tahoma"/>
      <family val="2"/>
    </font>
    <font>
      <b/>
      <sz val="18"/>
      <name val="Tahoma"/>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9"/>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43"/>
        <bgColor indexed="64"/>
      </patternFill>
    </fill>
  </fills>
  <borders count="6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style="medium">
        <color indexed="8"/>
      </top>
      <bottom>
        <color indexed="63"/>
      </bottom>
    </border>
    <border>
      <left style="thin"/>
      <right style="thin">
        <color indexed="8"/>
      </right>
      <top style="thin"/>
      <bottom>
        <color indexed="63"/>
      </bottom>
    </border>
    <border>
      <left style="thin"/>
      <right style="thin">
        <color indexed="8"/>
      </right>
      <top>
        <color indexed="63"/>
      </top>
      <bottom style="thin"/>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9" borderId="1" applyNumberFormat="0" applyAlignment="0" applyProtection="0"/>
    <xf numFmtId="0" fontId="24" fillId="0" borderId="2" applyNumberFormat="0" applyFill="0" applyAlignment="0" applyProtection="0"/>
    <xf numFmtId="0" fontId="25" fillId="13" borderId="3" applyNumberFormat="0" applyAlignment="0" applyProtection="0"/>
    <xf numFmtId="0" fontId="22" fillId="11"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164" fontId="0" fillId="0" borderId="0" applyFill="0" applyBorder="0" applyAlignment="0" applyProtection="0"/>
    <xf numFmtId="0" fontId="26" fillId="3" borderId="1" applyNumberFormat="0" applyAlignment="0" applyProtection="0"/>
    <xf numFmtId="167"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0" fontId="27" fillId="10"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0" fontId="28" fillId="9" borderId="5" applyNumberFormat="0" applyAlignment="0" applyProtection="0"/>
    <xf numFmtId="9" fontId="0" fillId="0" borderId="0" applyFill="0" applyBorder="0" applyAlignment="0" applyProtection="0"/>
    <xf numFmtId="9"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12" fillId="0" borderId="9" applyNumberFormat="0" applyFill="0" applyAlignment="0" applyProtection="0"/>
    <xf numFmtId="0" fontId="35" fillId="17" borderId="0" applyNumberFormat="0" applyBorder="0" applyAlignment="0" applyProtection="0"/>
    <xf numFmtId="0" fontId="36" fillId="7"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cellStyleXfs>
  <cellXfs count="185">
    <xf numFmtId="0" fontId="0" fillId="0" borderId="0" xfId="0" applyAlignment="1">
      <alignment/>
    </xf>
    <xf numFmtId="0" fontId="2" fillId="0" borderId="0" xfId="0" applyFont="1" applyAlignment="1">
      <alignment vertical="center" wrapText="1"/>
    </xf>
    <xf numFmtId="0" fontId="3" fillId="0" borderId="0" xfId="0" applyFont="1" applyAlignment="1">
      <alignment/>
    </xf>
    <xf numFmtId="0" fontId="3" fillId="18" borderId="10" xfId="0" applyFont="1" applyFill="1" applyBorder="1" applyAlignment="1">
      <alignment textRotation="90"/>
    </xf>
    <xf numFmtId="0" fontId="3" fillId="18" borderId="10" xfId="0" applyFont="1" applyFill="1" applyBorder="1" applyAlignment="1">
      <alignment textRotation="90" wrapText="1"/>
    </xf>
    <xf numFmtId="0" fontId="3" fillId="19" borderId="10" xfId="0" applyFont="1" applyFill="1" applyBorder="1" applyAlignment="1">
      <alignment textRotation="90"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18" borderId="14"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15" xfId="0" applyFont="1" applyFill="1" applyBorder="1" applyAlignment="1">
      <alignment horizontal="center" vertical="center" wrapText="1"/>
    </xf>
    <xf numFmtId="0" fontId="3" fillId="19" borderId="15"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20" borderId="16" xfId="0" applyFont="1" applyFill="1" applyBorder="1" applyAlignment="1">
      <alignment horizontal="center" vertical="center" wrapText="1"/>
    </xf>
    <xf numFmtId="0" fontId="3" fillId="0" borderId="17" xfId="0" applyFont="1" applyBorder="1" applyAlignment="1">
      <alignment/>
    </xf>
    <xf numFmtId="0" fontId="3" fillId="0" borderId="18" xfId="0" applyFont="1" applyBorder="1" applyAlignment="1">
      <alignment/>
    </xf>
    <xf numFmtId="2" fontId="3" fillId="18" borderId="18" xfId="0" applyNumberFormat="1" applyFont="1" applyFill="1" applyBorder="1" applyAlignment="1">
      <alignment/>
    </xf>
    <xf numFmtId="2" fontId="3" fillId="19" borderId="18" xfId="0" applyNumberFormat="1" applyFont="1" applyFill="1" applyBorder="1" applyAlignment="1">
      <alignment/>
    </xf>
    <xf numFmtId="167" fontId="3" fillId="20" borderId="19" xfId="44" applyFont="1" applyFill="1" applyBorder="1" applyAlignment="1" applyProtection="1">
      <alignment/>
      <protection/>
    </xf>
    <xf numFmtId="0" fontId="3" fillId="0" borderId="20" xfId="0" applyFont="1" applyBorder="1" applyAlignment="1">
      <alignment/>
    </xf>
    <xf numFmtId="0" fontId="3" fillId="0" borderId="21" xfId="0" applyFont="1" applyBorder="1" applyAlignment="1">
      <alignment/>
    </xf>
    <xf numFmtId="2" fontId="3" fillId="18" borderId="21" xfId="0" applyNumberFormat="1" applyFont="1" applyFill="1" applyBorder="1" applyAlignment="1">
      <alignment/>
    </xf>
    <xf numFmtId="2" fontId="3" fillId="19" borderId="21" xfId="0" applyNumberFormat="1" applyFont="1" applyFill="1" applyBorder="1" applyAlignment="1">
      <alignment/>
    </xf>
    <xf numFmtId="167" fontId="3" fillId="20" borderId="22" xfId="44" applyFont="1" applyFill="1" applyBorder="1" applyAlignment="1" applyProtection="1">
      <alignment/>
      <protection/>
    </xf>
    <xf numFmtId="0" fontId="3" fillId="0" borderId="23" xfId="0" applyFont="1" applyBorder="1" applyAlignment="1">
      <alignment/>
    </xf>
    <xf numFmtId="0" fontId="3" fillId="0" borderId="10" xfId="0" applyFont="1" applyBorder="1" applyAlignment="1">
      <alignment/>
    </xf>
    <xf numFmtId="2" fontId="3" fillId="18" borderId="10" xfId="0" applyNumberFormat="1" applyFont="1" applyFill="1" applyBorder="1" applyAlignment="1">
      <alignment/>
    </xf>
    <xf numFmtId="2" fontId="3" fillId="19" borderId="10" xfId="0" applyNumberFormat="1" applyFont="1" applyFill="1" applyBorder="1" applyAlignment="1">
      <alignment/>
    </xf>
    <xf numFmtId="167" fontId="3" fillId="20" borderId="24" xfId="44" applyFont="1" applyFill="1" applyBorder="1" applyAlignment="1" applyProtection="1">
      <alignment/>
      <protection/>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2" fontId="3" fillId="18" borderId="28" xfId="0" applyNumberFormat="1" applyFont="1" applyFill="1" applyBorder="1" applyAlignment="1">
      <alignment/>
    </xf>
    <xf numFmtId="2" fontId="3" fillId="19" borderId="28" xfId="0" applyNumberFormat="1" applyFont="1" applyFill="1" applyBorder="1" applyAlignment="1">
      <alignment/>
    </xf>
    <xf numFmtId="0" fontId="2" fillId="0" borderId="21" xfId="0" applyFont="1" applyBorder="1" applyAlignment="1">
      <alignment vertical="center" wrapText="1"/>
    </xf>
    <xf numFmtId="0" fontId="6" fillId="0" borderId="0" xfId="48" applyFont="1" applyAlignment="1">
      <alignment vertical="center"/>
      <protection/>
    </xf>
    <xf numFmtId="0" fontId="7" fillId="0" borderId="0" xfId="48" applyFont="1" applyAlignment="1">
      <alignment horizontal="center" vertical="center"/>
      <protection/>
    </xf>
    <xf numFmtId="0" fontId="8" fillId="0" borderId="0" xfId="48" applyFont="1" applyAlignment="1">
      <alignment horizontal="center" vertical="center"/>
      <protection/>
    </xf>
    <xf numFmtId="0" fontId="6" fillId="0" borderId="0" xfId="48" applyFont="1" applyFill="1" applyAlignment="1">
      <alignment vertical="center"/>
      <protection/>
    </xf>
    <xf numFmtId="0" fontId="9" fillId="0" borderId="29" xfId="48" applyFont="1" applyFill="1" applyBorder="1" applyAlignment="1">
      <alignment horizontal="center" vertical="center" wrapText="1"/>
      <protection/>
    </xf>
    <xf numFmtId="0" fontId="9" fillId="0" borderId="0" xfId="48" applyFont="1" applyFill="1" applyBorder="1" applyAlignment="1">
      <alignment horizontal="center" vertical="center"/>
      <protection/>
    </xf>
    <xf numFmtId="0" fontId="9" fillId="0" borderId="30" xfId="48" applyFont="1" applyFill="1" applyBorder="1" applyAlignment="1">
      <alignment horizontal="center" vertical="center"/>
      <protection/>
    </xf>
    <xf numFmtId="0" fontId="8" fillId="0" borderId="0" xfId="48" applyFont="1" applyFill="1" applyBorder="1" applyAlignment="1">
      <alignment horizontal="center" vertical="center"/>
      <protection/>
    </xf>
    <xf numFmtId="0" fontId="7" fillId="0" borderId="29" xfId="48" applyFont="1" applyBorder="1" applyAlignment="1">
      <alignment horizontal="center" vertical="center"/>
      <protection/>
    </xf>
    <xf numFmtId="0" fontId="8" fillId="0" borderId="31" xfId="48" applyFont="1" applyBorder="1" applyAlignment="1">
      <alignment horizontal="center" vertical="center"/>
      <protection/>
    </xf>
    <xf numFmtId="0" fontId="7" fillId="0" borderId="32" xfId="48" applyFont="1" applyBorder="1" applyAlignment="1">
      <alignment horizontal="center" vertical="center"/>
      <protection/>
    </xf>
    <xf numFmtId="0" fontId="8" fillId="0" borderId="33" xfId="48" applyFont="1" applyBorder="1" applyAlignment="1">
      <alignment horizontal="center" vertical="center"/>
      <protection/>
    </xf>
    <xf numFmtId="0" fontId="7" fillId="0" borderId="30" xfId="48" applyFont="1" applyBorder="1" applyAlignment="1">
      <alignment horizontal="center" vertical="center"/>
      <protection/>
    </xf>
    <xf numFmtId="0" fontId="8" fillId="0" borderId="34" xfId="48" applyFont="1" applyBorder="1" applyAlignment="1">
      <alignment horizontal="center" vertical="center"/>
      <protection/>
    </xf>
    <xf numFmtId="0" fontId="9" fillId="20" borderId="35" xfId="48" applyFont="1" applyFill="1" applyBorder="1" applyAlignment="1">
      <alignment horizontal="center" vertical="center"/>
      <protection/>
    </xf>
    <xf numFmtId="0" fontId="11" fillId="0" borderId="36" xfId="48" applyFont="1" applyBorder="1" applyAlignment="1">
      <alignment horizontal="left" vertical="center" wrapText="1"/>
      <protection/>
    </xf>
    <xf numFmtId="0" fontId="11" fillId="0" borderId="0" xfId="48" applyFont="1" applyBorder="1" applyAlignment="1">
      <alignment horizontal="left" vertical="center" wrapText="1"/>
      <protection/>
    </xf>
    <xf numFmtId="0" fontId="11" fillId="0" borderId="37" xfId="48" applyFont="1" applyBorder="1" applyAlignment="1">
      <alignment horizontal="left" vertical="center" wrapText="1"/>
      <protection/>
    </xf>
    <xf numFmtId="0" fontId="11" fillId="0" borderId="38" xfId="48" applyFont="1" applyBorder="1" applyAlignment="1">
      <alignment horizontal="left" vertical="center"/>
      <protection/>
    </xf>
    <xf numFmtId="0" fontId="11" fillId="0" borderId="39" xfId="48" applyFont="1" applyBorder="1" applyAlignment="1">
      <alignment horizontal="left" vertical="center"/>
      <protection/>
    </xf>
    <xf numFmtId="0" fontId="7" fillId="0" borderId="40" xfId="48" applyFont="1" applyBorder="1" applyAlignment="1">
      <alignment horizontal="center" vertical="center"/>
      <protection/>
    </xf>
    <xf numFmtId="0" fontId="8" fillId="20" borderId="41" xfId="48" applyFont="1" applyFill="1" applyBorder="1" applyAlignment="1">
      <alignment horizontal="center" vertical="center"/>
      <protection/>
    </xf>
    <xf numFmtId="0" fontId="8" fillId="20" borderId="39" xfId="48" applyFont="1" applyFill="1" applyBorder="1" applyAlignment="1">
      <alignment horizontal="center" vertical="center"/>
      <protection/>
    </xf>
    <xf numFmtId="0" fontId="9" fillId="20" borderId="35" xfId="48" applyFont="1" applyFill="1" applyBorder="1" applyAlignment="1">
      <alignment horizontal="center" vertical="center" wrapText="1"/>
      <protection/>
    </xf>
    <xf numFmtId="0" fontId="8" fillId="20" borderId="35" xfId="48" applyFont="1" applyFill="1" applyBorder="1" applyAlignment="1">
      <alignment horizontal="center" vertical="center"/>
      <protection/>
    </xf>
    <xf numFmtId="0" fontId="6" fillId="0" borderId="36" xfId="48" applyFont="1" applyBorder="1" applyAlignment="1">
      <alignment horizontal="left" vertical="center" wrapText="1"/>
      <protection/>
    </xf>
    <xf numFmtId="0" fontId="6" fillId="0" borderId="0" xfId="48" applyFont="1" applyBorder="1" applyAlignment="1">
      <alignment horizontal="left" vertical="center" wrapText="1"/>
      <protection/>
    </xf>
    <xf numFmtId="0" fontId="6" fillId="0" borderId="37" xfId="48" applyFont="1" applyBorder="1" applyAlignment="1">
      <alignment horizontal="left" vertical="center" wrapText="1"/>
      <protection/>
    </xf>
    <xf numFmtId="0" fontId="11" fillId="0" borderId="41" xfId="48" applyFont="1" applyBorder="1" applyAlignment="1">
      <alignment horizontal="left" vertical="center" wrapText="1"/>
      <protection/>
    </xf>
    <xf numFmtId="0" fontId="9" fillId="20" borderId="32" xfId="48" applyFont="1" applyFill="1" applyBorder="1" applyAlignment="1">
      <alignment horizontal="center" vertical="center" wrapText="1"/>
      <protection/>
    </xf>
    <xf numFmtId="0" fontId="11" fillId="0" borderId="0" xfId="48" applyFont="1" applyBorder="1" applyAlignment="1">
      <alignment horizontal="left" vertical="center"/>
      <protection/>
    </xf>
    <xf numFmtId="0" fontId="7" fillId="0" borderId="0" xfId="48" applyFont="1" applyBorder="1" applyAlignment="1">
      <alignment horizontal="center" vertical="center"/>
      <protection/>
    </xf>
    <xf numFmtId="0" fontId="12" fillId="20" borderId="39" xfId="48" applyFont="1" applyFill="1" applyBorder="1" applyAlignment="1">
      <alignment horizontal="center" vertical="center"/>
      <protection/>
    </xf>
    <xf numFmtId="0" fontId="6" fillId="0" borderId="32" xfId="48" applyFont="1" applyBorder="1" applyAlignment="1">
      <alignment vertical="center"/>
      <protection/>
    </xf>
    <xf numFmtId="0" fontId="6" fillId="0" borderId="0" xfId="48" applyFont="1" applyBorder="1" applyAlignment="1">
      <alignment horizontal="left" vertical="center"/>
      <protection/>
    </xf>
    <xf numFmtId="2" fontId="13" fillId="20" borderId="42" xfId="48" applyNumberFormat="1" applyFont="1" applyFill="1" applyBorder="1" applyAlignment="1">
      <alignment horizontal="center" vertical="center"/>
      <protection/>
    </xf>
    <xf numFmtId="0" fontId="12" fillId="20" borderId="16" xfId="48" applyFont="1" applyFill="1" applyBorder="1" applyAlignment="1">
      <alignment horizontal="center" vertical="center"/>
      <protection/>
    </xf>
    <xf numFmtId="0" fontId="8" fillId="0" borderId="41" xfId="48" applyFont="1" applyBorder="1" applyAlignment="1">
      <alignment horizontal="center" vertical="center"/>
      <protection/>
    </xf>
    <xf numFmtId="0" fontId="7" fillId="20" borderId="43" xfId="48" applyFont="1" applyFill="1" applyBorder="1" applyAlignment="1">
      <alignment horizontal="center" vertical="center"/>
      <protection/>
    </xf>
    <xf numFmtId="0" fontId="8" fillId="20" borderId="44" xfId="48" applyFont="1" applyFill="1" applyBorder="1" applyAlignment="1">
      <alignment horizontal="center" vertical="center"/>
      <protection/>
    </xf>
    <xf numFmtId="0" fontId="7" fillId="0" borderId="45" xfId="48" applyFont="1" applyBorder="1" applyAlignment="1">
      <alignment horizontal="center" vertical="center"/>
      <protection/>
    </xf>
    <xf numFmtId="0" fontId="7" fillId="0" borderId="46" xfId="48" applyFont="1" applyBorder="1" applyAlignment="1">
      <alignment horizontal="center" vertical="center"/>
      <protection/>
    </xf>
    <xf numFmtId="0" fontId="8" fillId="0" borderId="47" xfId="48" applyFont="1" applyBorder="1" applyAlignment="1">
      <alignment horizontal="center" vertical="center"/>
      <protection/>
    </xf>
    <xf numFmtId="0" fontId="6" fillId="0" borderId="0" xfId="48" applyFont="1" applyFill="1" applyBorder="1" applyAlignment="1">
      <alignment vertical="center"/>
      <protection/>
    </xf>
    <xf numFmtId="0" fontId="9" fillId="21" borderId="32" xfId="48" applyFont="1" applyFill="1" applyBorder="1" applyAlignment="1">
      <alignment horizontal="center" vertical="center" wrapText="1"/>
      <protection/>
    </xf>
    <xf numFmtId="0" fontId="11" fillId="0" borderId="0" xfId="48" applyFont="1" applyBorder="1" applyAlignment="1">
      <alignment horizontal="center" vertical="center" wrapText="1"/>
      <protection/>
    </xf>
    <xf numFmtId="0" fontId="6" fillId="0" borderId="0" xfId="48" applyFont="1" applyBorder="1" applyAlignment="1">
      <alignment horizontal="center" vertical="center"/>
      <protection/>
    </xf>
    <xf numFmtId="0" fontId="6" fillId="0" borderId="0" xfId="48" applyFont="1" applyBorder="1" applyAlignment="1">
      <alignment vertical="center"/>
      <protection/>
    </xf>
    <xf numFmtId="0" fontId="13" fillId="20" borderId="42" xfId="48" applyFont="1" applyFill="1" applyBorder="1" applyAlignment="1">
      <alignment horizontal="center" vertical="center"/>
      <protection/>
    </xf>
    <xf numFmtId="0" fontId="8" fillId="20" borderId="48" xfId="48" applyFont="1" applyFill="1" applyBorder="1" applyAlignment="1">
      <alignment horizontal="center" vertical="center"/>
      <protection/>
    </xf>
    <xf numFmtId="10" fontId="6" fillId="0" borderId="0" xfId="54" applyNumberFormat="1" applyFont="1" applyFill="1" applyBorder="1" applyAlignment="1" applyProtection="1">
      <alignment vertical="center"/>
      <protection/>
    </xf>
    <xf numFmtId="0" fontId="3" fillId="0" borderId="37" xfId="0" applyFont="1" applyBorder="1" applyAlignment="1">
      <alignment/>
    </xf>
    <xf numFmtId="0" fontId="3" fillId="0" borderId="38" xfId="0" applyFont="1" applyBorder="1" applyAlignment="1">
      <alignment/>
    </xf>
    <xf numFmtId="2" fontId="3" fillId="19" borderId="38" xfId="0" applyNumberFormat="1" applyFont="1" applyFill="1" applyBorder="1" applyAlignment="1">
      <alignment/>
    </xf>
    <xf numFmtId="167" fontId="3" fillId="20" borderId="39" xfId="44" applyFont="1" applyFill="1" applyBorder="1" applyAlignment="1" applyProtection="1">
      <alignment/>
      <protection/>
    </xf>
    <xf numFmtId="2" fontId="3" fillId="18" borderId="26" xfId="0" applyNumberFormat="1" applyFont="1" applyFill="1" applyBorder="1" applyAlignment="1">
      <alignment/>
    </xf>
    <xf numFmtId="2" fontId="3" fillId="19" borderId="26" xfId="0" applyNumberFormat="1" applyFont="1" applyFill="1" applyBorder="1" applyAlignment="1">
      <alignment/>
    </xf>
    <xf numFmtId="167" fontId="3" fillId="20" borderId="49" xfId="44" applyFont="1" applyFill="1" applyBorder="1" applyAlignment="1" applyProtection="1">
      <alignment/>
      <protection/>
    </xf>
    <xf numFmtId="167" fontId="3" fillId="20" borderId="50" xfId="44" applyFont="1" applyFill="1" applyBorder="1" applyAlignment="1" applyProtection="1">
      <alignment/>
      <protection/>
    </xf>
    <xf numFmtId="0" fontId="3" fillId="0" borderId="51" xfId="0" applyFont="1" applyBorder="1" applyAlignment="1">
      <alignment/>
    </xf>
    <xf numFmtId="2" fontId="3" fillId="18" borderId="51" xfId="0" applyNumberFormat="1" applyFont="1" applyFill="1" applyBorder="1" applyAlignment="1">
      <alignment/>
    </xf>
    <xf numFmtId="2" fontId="3" fillId="19" borderId="51" xfId="0" applyNumberFormat="1" applyFont="1" applyFill="1" applyBorder="1" applyAlignment="1">
      <alignment/>
    </xf>
    <xf numFmtId="167" fontId="3" fillId="20" borderId="51" xfId="44" applyFont="1" applyFill="1" applyBorder="1" applyAlignment="1" applyProtection="1">
      <alignment/>
      <protection/>
    </xf>
    <xf numFmtId="0" fontId="3" fillId="0" borderId="36"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19"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horizontal="left" vertical="top" wrapText="1"/>
    </xf>
    <xf numFmtId="0" fontId="3" fillId="0" borderId="22" xfId="0" applyFont="1" applyFill="1" applyBorder="1" applyAlignment="1">
      <alignment horizontal="left" vertical="top"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39" xfId="0" applyFont="1" applyBorder="1" applyAlignment="1">
      <alignment vertical="center" wrapText="1"/>
    </xf>
    <xf numFmtId="0" fontId="3" fillId="0" borderId="22" xfId="49" applyFont="1" applyFill="1" applyBorder="1" applyAlignment="1">
      <alignment vertical="center" wrapText="1"/>
      <protection/>
    </xf>
    <xf numFmtId="0" fontId="3" fillId="0" borderId="22" xfId="0" applyFont="1" applyFill="1" applyBorder="1" applyAlignment="1">
      <alignment vertical="center" wrapText="1"/>
    </xf>
    <xf numFmtId="0" fontId="3" fillId="0" borderId="50" xfId="49" applyFont="1" applyFill="1" applyBorder="1" applyAlignment="1">
      <alignment vertical="center" wrapText="1"/>
      <protection/>
    </xf>
    <xf numFmtId="0" fontId="3" fillId="0" borderId="24" xfId="49" applyFont="1" applyFill="1" applyBorder="1" applyAlignment="1">
      <alignment vertical="center" wrapText="1"/>
      <protection/>
    </xf>
    <xf numFmtId="0" fontId="3" fillId="0" borderId="19" xfId="49" applyFont="1" applyFill="1" applyBorder="1" applyAlignment="1">
      <alignment vertical="center" wrapText="1"/>
      <protection/>
    </xf>
    <xf numFmtId="0" fontId="3" fillId="0" borderId="39" xfId="49" applyFont="1" applyFill="1" applyBorder="1" applyAlignment="1">
      <alignment vertical="center" wrapText="1"/>
      <protection/>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1" xfId="49" applyFont="1" applyFill="1" applyBorder="1" applyAlignment="1">
      <alignment vertical="center" wrapText="1"/>
      <protection/>
    </xf>
    <xf numFmtId="0" fontId="0" fillId="0" borderId="37" xfId="0" applyBorder="1" applyAlignment="1">
      <alignment vertical="center" wrapText="1"/>
    </xf>
    <xf numFmtId="0" fontId="0" fillId="0" borderId="27" xfId="0" applyBorder="1" applyAlignment="1">
      <alignment vertical="center" wrapText="1"/>
    </xf>
    <xf numFmtId="0" fontId="3" fillId="0" borderId="20" xfId="0" applyFont="1" applyFill="1" applyBorder="1" applyAlignment="1">
      <alignment/>
    </xf>
    <xf numFmtId="0" fontId="3" fillId="0" borderId="21" xfId="0" applyFont="1" applyFill="1" applyBorder="1" applyAlignment="1">
      <alignment/>
    </xf>
    <xf numFmtId="0" fontId="2" fillId="0" borderId="54"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20" fillId="3" borderId="31"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18" borderId="21"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2" fillId="19" borderId="21"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8" xfId="0" applyFont="1" applyBorder="1" applyAlignment="1">
      <alignment vertical="center" wrapText="1"/>
    </xf>
    <xf numFmtId="0" fontId="0" fillId="0" borderId="28" xfId="0" applyFont="1" applyBorder="1" applyAlignment="1">
      <alignment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4" fillId="19" borderId="10" xfId="0" applyFont="1" applyFill="1" applyBorder="1" applyAlignment="1">
      <alignment horizontal="center" vertical="center" wrapText="1"/>
    </xf>
    <xf numFmtId="0" fontId="2" fillId="20" borderId="24" xfId="0" applyFont="1" applyFill="1" applyBorder="1" applyAlignment="1">
      <alignment horizontal="center" vertical="center" textRotation="90" wrapText="1"/>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5" xfId="48" applyFont="1" applyBorder="1" applyAlignment="1">
      <alignment horizontal="left" vertical="center" wrapText="1"/>
      <protection/>
    </xf>
    <xf numFmtId="0" fontId="11" fillId="0" borderId="60" xfId="48" applyFont="1" applyBorder="1" applyAlignment="1">
      <alignment horizontal="left" vertical="center"/>
      <protection/>
    </xf>
    <xf numFmtId="0" fontId="11" fillId="0" borderId="61" xfId="48" applyFont="1" applyBorder="1" applyAlignment="1">
      <alignment horizontal="left" vertical="center"/>
      <protection/>
    </xf>
    <xf numFmtId="0" fontId="11" fillId="0" borderId="61" xfId="48" applyFont="1" applyBorder="1" applyAlignment="1">
      <alignment horizontal="left" vertical="center" wrapText="1"/>
      <protection/>
    </xf>
    <xf numFmtId="0" fontId="11" fillId="0" borderId="62" xfId="48" applyFont="1" applyBorder="1" applyAlignment="1">
      <alignment horizontal="left" vertical="center"/>
      <protection/>
    </xf>
    <xf numFmtId="0" fontId="14" fillId="0" borderId="46" xfId="48" applyFont="1" applyBorder="1" applyAlignment="1">
      <alignment horizontal="left" vertical="center" wrapText="1"/>
      <protection/>
    </xf>
    <xf numFmtId="0" fontId="8" fillId="20" borderId="42" xfId="48" applyFont="1" applyFill="1" applyBorder="1" applyAlignment="1">
      <alignment horizontal="left" vertical="center"/>
      <protection/>
    </xf>
    <xf numFmtId="1" fontId="15" fillId="20" borderId="48" xfId="54" applyNumberFormat="1" applyFont="1" applyFill="1" applyBorder="1" applyAlignment="1" applyProtection="1">
      <alignment horizontal="center" vertical="center"/>
      <protection/>
    </xf>
    <xf numFmtId="0" fontId="16" fillId="0" borderId="63" xfId="48" applyFont="1" applyBorder="1" applyAlignment="1">
      <alignment horizontal="left" vertical="center" wrapText="1"/>
      <protection/>
    </xf>
    <xf numFmtId="0" fontId="9" fillId="20" borderId="14" xfId="48" applyFont="1" applyFill="1" applyBorder="1" applyAlignment="1">
      <alignment horizontal="center" vertical="center" wrapText="1"/>
      <protection/>
    </xf>
    <xf numFmtId="0" fontId="9" fillId="0" borderId="60" xfId="48" applyFont="1" applyBorder="1" applyAlignment="1">
      <alignment horizontal="left" vertical="center"/>
      <protection/>
    </xf>
    <xf numFmtId="0" fontId="9" fillId="0" borderId="61" xfId="48" applyFont="1" applyBorder="1" applyAlignment="1">
      <alignment horizontal="left" vertical="center"/>
      <protection/>
    </xf>
    <xf numFmtId="0" fontId="9" fillId="0" borderId="62" xfId="48" applyFont="1" applyBorder="1" applyAlignment="1">
      <alignment horizontal="left" vertical="center"/>
      <protection/>
    </xf>
    <xf numFmtId="0" fontId="9" fillId="0" borderId="19" xfId="48" applyFont="1" applyBorder="1" applyAlignment="1">
      <alignment horizontal="left" vertical="center"/>
      <protection/>
    </xf>
    <xf numFmtId="0" fontId="9" fillId="0" borderId="22" xfId="48" applyFont="1" applyBorder="1" applyAlignment="1">
      <alignment horizontal="left" vertical="center"/>
      <protection/>
    </xf>
    <xf numFmtId="0" fontId="9" fillId="0" borderId="24" xfId="48" applyFont="1" applyBorder="1" applyAlignment="1">
      <alignment horizontal="left" vertical="center"/>
      <protection/>
    </xf>
    <xf numFmtId="0" fontId="9" fillId="20" borderId="45" xfId="48" applyFont="1" applyFill="1" applyBorder="1" applyAlignment="1">
      <alignment horizontal="center" vertical="center"/>
      <protection/>
    </xf>
    <xf numFmtId="0" fontId="11" fillId="0" borderId="19" xfId="48" applyFont="1" applyBorder="1" applyAlignment="1">
      <alignment horizontal="left" vertical="center"/>
      <protection/>
    </xf>
    <xf numFmtId="0" fontId="11" fillId="0" borderId="22" xfId="48" applyFont="1" applyBorder="1" applyAlignment="1">
      <alignment horizontal="left" vertical="center" wrapText="1"/>
      <protection/>
    </xf>
    <xf numFmtId="0" fontId="11" fillId="0" borderId="24" xfId="48" applyFont="1" applyBorder="1" applyAlignment="1">
      <alignment horizontal="left" vertical="center" wrapText="1"/>
      <protection/>
    </xf>
    <xf numFmtId="0" fontId="9" fillId="20" borderId="14" xfId="48" applyFont="1" applyFill="1" applyBorder="1" applyAlignment="1">
      <alignment horizontal="center" vertical="center"/>
      <protection/>
    </xf>
    <xf numFmtId="0" fontId="11" fillId="0" borderId="22" xfId="48" applyFont="1" applyBorder="1" applyAlignment="1">
      <alignment horizontal="left" vertical="center"/>
      <protection/>
    </xf>
    <xf numFmtId="0" fontId="11" fillId="0" borderId="24" xfId="48" applyFont="1" applyBorder="1" applyAlignment="1">
      <alignment horizontal="left" vertical="center"/>
      <protection/>
    </xf>
    <xf numFmtId="0" fontId="9" fillId="0" borderId="54" xfId="48" applyFont="1" applyFill="1" applyBorder="1" applyAlignment="1">
      <alignment horizontal="left" vertical="center"/>
      <protection/>
    </xf>
    <xf numFmtId="0" fontId="10" fillId="20" borderId="13" xfId="48" applyFont="1" applyFill="1" applyBorder="1" applyAlignment="1">
      <alignment horizontal="center" vertical="center" wrapText="1"/>
      <protection/>
    </xf>
    <xf numFmtId="0" fontId="9" fillId="0" borderId="64" xfId="48" applyFont="1" applyFill="1" applyBorder="1" applyAlignment="1">
      <alignment horizontal="left" vertical="center"/>
      <protection/>
    </xf>
    <xf numFmtId="0" fontId="9" fillId="20" borderId="29" xfId="48" applyFont="1" applyFill="1" applyBorder="1" applyAlignment="1">
      <alignment horizontal="center" vertical="center"/>
      <protection/>
    </xf>
    <xf numFmtId="0" fontId="3" fillId="0" borderId="21" xfId="49" applyFont="1" applyFill="1" applyBorder="1" applyAlignment="1">
      <alignment vertical="center" wrapText="1"/>
      <protection/>
    </xf>
    <xf numFmtId="0" fontId="37" fillId="0" borderId="26" xfId="49" applyFont="1" applyFill="1" applyBorder="1" applyAlignment="1">
      <alignment vertical="center" wrapText="1"/>
      <protection/>
    </xf>
    <xf numFmtId="0" fontId="3" fillId="0" borderId="38" xfId="49" applyFont="1" applyFill="1" applyBorder="1" applyAlignment="1">
      <alignment vertical="center" wrapText="1"/>
      <protection/>
    </xf>
    <xf numFmtId="0" fontId="37" fillId="0" borderId="51" xfId="49" applyFont="1" applyFill="1" applyBorder="1" applyAlignment="1">
      <alignmen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Währung"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9"/>
  <sheetViews>
    <sheetView zoomScale="90" zoomScaleNormal="90" zoomScalePageLayoutView="0" workbookViewId="0" topLeftCell="C73">
      <selection activeCell="E83" sqref="E83"/>
    </sheetView>
  </sheetViews>
  <sheetFormatPr defaultColWidth="9.140625" defaultRowHeight="27" customHeight="1"/>
  <cols>
    <col min="1" max="1" width="29.7109375" style="1" customWidth="1"/>
    <col min="2" max="2" width="20.7109375" style="1" customWidth="1"/>
    <col min="3" max="3" width="45.421875" style="1" customWidth="1"/>
    <col min="4" max="4" width="6.421875" style="2" customWidth="1"/>
    <col min="5" max="5" width="5.7109375" style="2" customWidth="1"/>
    <col min="6" max="9" width="6.421875" style="2" customWidth="1"/>
    <col min="10" max="10" width="16.7109375" style="2" customWidth="1"/>
    <col min="11" max="11" width="6.7109375" style="2" customWidth="1"/>
    <col min="12" max="12" width="6.28125" style="2" customWidth="1"/>
    <col min="13" max="13" width="6.57421875" style="2" customWidth="1"/>
    <col min="14" max="14" width="8.7109375" style="2" customWidth="1"/>
    <col min="15" max="15" width="9.00390625" style="2" customWidth="1"/>
    <col min="16" max="16" width="11.421875" style="2" customWidth="1"/>
    <col min="17" max="16384" width="9.140625" style="2" customWidth="1"/>
  </cols>
  <sheetData>
    <row r="1" spans="1:16" ht="70.5" customHeight="1">
      <c r="A1" s="129" t="s">
        <v>168</v>
      </c>
      <c r="B1" s="129"/>
      <c r="C1" s="129"/>
      <c r="D1" s="129"/>
      <c r="E1" s="129"/>
      <c r="F1" s="129"/>
      <c r="G1" s="129"/>
      <c r="H1" s="129"/>
      <c r="I1" s="129"/>
      <c r="J1" s="129"/>
      <c r="K1" s="129"/>
      <c r="L1" s="129"/>
      <c r="M1" s="129"/>
      <c r="N1" s="129"/>
      <c r="O1" s="129"/>
      <c r="P1" s="129"/>
    </row>
    <row r="2" spans="1:16" ht="30" customHeight="1">
      <c r="A2" s="130"/>
      <c r="B2" s="130"/>
      <c r="C2" s="130"/>
      <c r="D2" s="131" t="s">
        <v>0</v>
      </c>
      <c r="E2" s="131"/>
      <c r="F2" s="131"/>
      <c r="G2" s="131"/>
      <c r="H2" s="131"/>
      <c r="I2" s="131"/>
      <c r="J2" s="132" t="s">
        <v>1</v>
      </c>
      <c r="K2" s="133" t="s">
        <v>2</v>
      </c>
      <c r="L2" s="133"/>
      <c r="M2" s="133"/>
      <c r="N2" s="133"/>
      <c r="O2" s="145" t="s">
        <v>3</v>
      </c>
      <c r="P2" s="146" t="s">
        <v>4</v>
      </c>
    </row>
    <row r="3" spans="1:16" ht="123" customHeight="1">
      <c r="A3" s="130"/>
      <c r="B3" s="130"/>
      <c r="C3" s="130"/>
      <c r="D3" s="3" t="s">
        <v>5</v>
      </c>
      <c r="E3" s="3" t="s">
        <v>6</v>
      </c>
      <c r="F3" s="4" t="s">
        <v>7</v>
      </c>
      <c r="G3" s="4" t="s">
        <v>8</v>
      </c>
      <c r="H3" s="4" t="s">
        <v>9</v>
      </c>
      <c r="I3" s="4" t="s">
        <v>10</v>
      </c>
      <c r="J3" s="132"/>
      <c r="K3" s="5" t="s">
        <v>11</v>
      </c>
      <c r="L3" s="5" t="s">
        <v>12</v>
      </c>
      <c r="M3" s="5" t="s">
        <v>13</v>
      </c>
      <c r="N3" s="5" t="s">
        <v>14</v>
      </c>
      <c r="O3" s="145"/>
      <c r="P3" s="146"/>
    </row>
    <row r="4" spans="1:16" ht="40.5" customHeight="1">
      <c r="A4" s="6" t="s">
        <v>15</v>
      </c>
      <c r="B4" s="7" t="s">
        <v>16</v>
      </c>
      <c r="C4" s="8" t="s">
        <v>17</v>
      </c>
      <c r="D4" s="9" t="s">
        <v>18</v>
      </c>
      <c r="E4" s="10" t="s">
        <v>19</v>
      </c>
      <c r="F4" s="11" t="s">
        <v>20</v>
      </c>
      <c r="G4" s="11" t="s">
        <v>21</v>
      </c>
      <c r="H4" s="11" t="s">
        <v>22</v>
      </c>
      <c r="I4" s="11" t="s">
        <v>23</v>
      </c>
      <c r="J4" s="11" t="s">
        <v>24</v>
      </c>
      <c r="K4" s="12" t="s">
        <v>25</v>
      </c>
      <c r="L4" s="12" t="s">
        <v>26</v>
      </c>
      <c r="M4" s="12" t="s">
        <v>27</v>
      </c>
      <c r="N4" s="12" t="s">
        <v>28</v>
      </c>
      <c r="O4" s="13" t="s">
        <v>29</v>
      </c>
      <c r="P4" s="14" t="s">
        <v>30</v>
      </c>
    </row>
    <row r="5" spans="1:16" ht="47.25" customHeight="1">
      <c r="A5" s="153" t="s">
        <v>154</v>
      </c>
      <c r="B5" s="139" t="s">
        <v>31</v>
      </c>
      <c r="C5" s="103" t="s">
        <v>32</v>
      </c>
      <c r="D5" s="15">
        <v>2</v>
      </c>
      <c r="E5" s="16">
        <v>5</v>
      </c>
      <c r="F5" s="16">
        <v>1</v>
      </c>
      <c r="G5" s="16">
        <v>3</v>
      </c>
      <c r="H5" s="16">
        <v>1</v>
      </c>
      <c r="I5" s="16">
        <v>3</v>
      </c>
      <c r="J5" s="17">
        <f aca="true" t="shared" si="0" ref="J5:J39">(D5+E5+F5+G5+H5+I5)/6</f>
        <v>2.5</v>
      </c>
      <c r="K5" s="16">
        <v>1</v>
      </c>
      <c r="L5" s="16">
        <v>1</v>
      </c>
      <c r="M5" s="16">
        <v>0</v>
      </c>
      <c r="N5" s="16">
        <v>3</v>
      </c>
      <c r="O5" s="18">
        <f aca="true" t="shared" si="1" ref="O5:O39">(K5+L5+M5+N5)/4</f>
        <v>1.25</v>
      </c>
      <c r="P5" s="19">
        <f aca="true" t="shared" si="2" ref="P5:P39">J5*O5</f>
        <v>3.125</v>
      </c>
    </row>
    <row r="6" spans="1:16" ht="27.75" customHeight="1">
      <c r="A6" s="153"/>
      <c r="B6" s="139"/>
      <c r="C6" s="104" t="s">
        <v>33</v>
      </c>
      <c r="D6" s="20">
        <v>2</v>
      </c>
      <c r="E6" s="21">
        <v>5</v>
      </c>
      <c r="F6" s="21">
        <v>1</v>
      </c>
      <c r="G6" s="21">
        <v>1</v>
      </c>
      <c r="H6" s="21">
        <v>1</v>
      </c>
      <c r="I6" s="21">
        <v>3</v>
      </c>
      <c r="J6" s="22">
        <f t="shared" si="0"/>
        <v>2.1666666666666665</v>
      </c>
      <c r="K6" s="21">
        <v>1</v>
      </c>
      <c r="L6" s="21">
        <v>1</v>
      </c>
      <c r="M6" s="21">
        <v>0</v>
      </c>
      <c r="N6" s="21">
        <v>3</v>
      </c>
      <c r="O6" s="23">
        <f t="shared" si="1"/>
        <v>1.25</v>
      </c>
      <c r="P6" s="24">
        <f t="shared" si="2"/>
        <v>2.708333333333333</v>
      </c>
    </row>
    <row r="7" spans="1:16" ht="27.75" customHeight="1">
      <c r="A7" s="153"/>
      <c r="B7" s="116" t="s">
        <v>34</v>
      </c>
      <c r="C7" s="104" t="s">
        <v>153</v>
      </c>
      <c r="D7" s="20">
        <v>2</v>
      </c>
      <c r="E7" s="21">
        <v>2</v>
      </c>
      <c r="F7" s="21">
        <v>1</v>
      </c>
      <c r="G7" s="21">
        <v>1</v>
      </c>
      <c r="H7" s="21">
        <v>1</v>
      </c>
      <c r="I7" s="21">
        <v>3</v>
      </c>
      <c r="J7" s="22">
        <f t="shared" si="0"/>
        <v>1.6666666666666667</v>
      </c>
      <c r="K7" s="21">
        <v>1</v>
      </c>
      <c r="L7" s="21">
        <v>1</v>
      </c>
      <c r="M7" s="21">
        <v>0</v>
      </c>
      <c r="N7" s="21">
        <v>3</v>
      </c>
      <c r="O7" s="23">
        <f t="shared" si="1"/>
        <v>1.25</v>
      </c>
      <c r="P7" s="24">
        <f t="shared" si="2"/>
        <v>2.0833333333333335</v>
      </c>
    </row>
    <row r="8" spans="1:16" ht="12.75" customHeight="1">
      <c r="A8" s="153"/>
      <c r="B8" s="140" t="s">
        <v>35</v>
      </c>
      <c r="C8" s="104" t="s">
        <v>36</v>
      </c>
      <c r="D8" s="20">
        <v>2</v>
      </c>
      <c r="E8" s="21">
        <v>5</v>
      </c>
      <c r="F8" s="21">
        <v>1</v>
      </c>
      <c r="G8" s="21">
        <v>5</v>
      </c>
      <c r="H8" s="21">
        <v>1</v>
      </c>
      <c r="I8" s="21">
        <v>3</v>
      </c>
      <c r="J8" s="22">
        <f t="shared" si="0"/>
        <v>2.8333333333333335</v>
      </c>
      <c r="K8" s="21">
        <v>1</v>
      </c>
      <c r="L8" s="21">
        <v>1</v>
      </c>
      <c r="M8" s="21">
        <v>0</v>
      </c>
      <c r="N8" s="21">
        <v>3</v>
      </c>
      <c r="O8" s="23">
        <f t="shared" si="1"/>
        <v>1.25</v>
      </c>
      <c r="P8" s="24">
        <f t="shared" si="2"/>
        <v>3.541666666666667</v>
      </c>
    </row>
    <row r="9" spans="1:16" ht="12.75">
      <c r="A9" s="153"/>
      <c r="B9" s="140"/>
      <c r="C9" s="104" t="s">
        <v>37</v>
      </c>
      <c r="D9" s="20">
        <v>2</v>
      </c>
      <c r="E9" s="21">
        <v>2</v>
      </c>
      <c r="F9" s="21">
        <v>1</v>
      </c>
      <c r="G9" s="21">
        <v>1</v>
      </c>
      <c r="H9" s="21">
        <v>1</v>
      </c>
      <c r="I9" s="21">
        <v>3</v>
      </c>
      <c r="J9" s="22">
        <f t="shared" si="0"/>
        <v>1.6666666666666667</v>
      </c>
      <c r="K9" s="21">
        <v>1</v>
      </c>
      <c r="L9" s="21">
        <v>1</v>
      </c>
      <c r="M9" s="21">
        <v>0</v>
      </c>
      <c r="N9" s="21">
        <v>3</v>
      </c>
      <c r="O9" s="23">
        <f t="shared" si="1"/>
        <v>1.25</v>
      </c>
      <c r="P9" s="24">
        <f t="shared" si="2"/>
        <v>2.0833333333333335</v>
      </c>
    </row>
    <row r="10" spans="1:16" ht="24.75" customHeight="1">
      <c r="A10" s="153"/>
      <c r="B10" s="140"/>
      <c r="C10" s="105" t="s">
        <v>38</v>
      </c>
      <c r="D10" s="20">
        <v>2</v>
      </c>
      <c r="E10" s="21">
        <v>5</v>
      </c>
      <c r="F10" s="21">
        <v>1</v>
      </c>
      <c r="G10" s="21">
        <v>3</v>
      </c>
      <c r="H10" s="21">
        <v>1</v>
      </c>
      <c r="I10" s="21">
        <v>3</v>
      </c>
      <c r="J10" s="22">
        <f t="shared" si="0"/>
        <v>2.5</v>
      </c>
      <c r="K10" s="21">
        <v>1</v>
      </c>
      <c r="L10" s="21">
        <v>1</v>
      </c>
      <c r="M10" s="21">
        <v>0</v>
      </c>
      <c r="N10" s="21">
        <v>3</v>
      </c>
      <c r="O10" s="23">
        <f t="shared" si="1"/>
        <v>1.25</v>
      </c>
      <c r="P10" s="24">
        <f t="shared" si="2"/>
        <v>3.125</v>
      </c>
    </row>
    <row r="11" spans="1:16" ht="24.75" customHeight="1" thickBot="1">
      <c r="A11" s="153"/>
      <c r="B11" s="140"/>
      <c r="C11" s="106" t="s">
        <v>39</v>
      </c>
      <c r="D11" s="20">
        <v>4</v>
      </c>
      <c r="E11" s="21">
        <v>2</v>
      </c>
      <c r="F11" s="21">
        <v>1</v>
      </c>
      <c r="G11" s="21">
        <v>1</v>
      </c>
      <c r="H11" s="21">
        <v>1</v>
      </c>
      <c r="I11" s="21">
        <v>5</v>
      </c>
      <c r="J11" s="22">
        <f t="shared" si="0"/>
        <v>2.3333333333333335</v>
      </c>
      <c r="K11" s="21">
        <v>1</v>
      </c>
      <c r="L11" s="21">
        <v>1</v>
      </c>
      <c r="M11" s="21">
        <v>0</v>
      </c>
      <c r="N11" s="21">
        <v>4</v>
      </c>
      <c r="O11" s="23">
        <f t="shared" si="1"/>
        <v>1.5</v>
      </c>
      <c r="P11" s="19">
        <f t="shared" si="2"/>
        <v>3.5</v>
      </c>
    </row>
    <row r="12" spans="1:16" ht="23.25" customHeight="1" thickBot="1">
      <c r="A12" s="153"/>
      <c r="B12" s="134"/>
      <c r="C12" s="107" t="s">
        <v>40</v>
      </c>
      <c r="D12" s="30">
        <v>2</v>
      </c>
      <c r="E12" s="31">
        <v>5</v>
      </c>
      <c r="F12" s="31">
        <v>1</v>
      </c>
      <c r="G12" s="31">
        <v>3</v>
      </c>
      <c r="H12" s="31">
        <v>1</v>
      </c>
      <c r="I12" s="31">
        <v>3</v>
      </c>
      <c r="J12" s="92">
        <f t="shared" si="0"/>
        <v>2.5</v>
      </c>
      <c r="K12" s="31">
        <v>1</v>
      </c>
      <c r="L12" s="31">
        <v>1</v>
      </c>
      <c r="M12" s="31">
        <v>0</v>
      </c>
      <c r="N12" s="31">
        <v>2</v>
      </c>
      <c r="O12" s="93">
        <f t="shared" si="1"/>
        <v>1</v>
      </c>
      <c r="P12" s="94">
        <f t="shared" si="2"/>
        <v>2.5</v>
      </c>
    </row>
    <row r="13" spans="1:16" ht="67.5" customHeight="1">
      <c r="A13" s="148" t="s">
        <v>155</v>
      </c>
      <c r="B13" s="118" t="s">
        <v>159</v>
      </c>
      <c r="C13" s="108" t="s">
        <v>158</v>
      </c>
      <c r="D13" s="96">
        <v>5</v>
      </c>
      <c r="E13" s="96">
        <v>5</v>
      </c>
      <c r="F13" s="96">
        <v>3</v>
      </c>
      <c r="G13" s="96">
        <v>5</v>
      </c>
      <c r="H13" s="96">
        <v>5</v>
      </c>
      <c r="I13" s="96">
        <v>3</v>
      </c>
      <c r="J13" s="97">
        <f t="shared" si="0"/>
        <v>4.333333333333333</v>
      </c>
      <c r="K13" s="96">
        <v>1</v>
      </c>
      <c r="L13" s="96">
        <v>1</v>
      </c>
      <c r="M13" s="96">
        <v>0</v>
      </c>
      <c r="N13" s="96">
        <v>4</v>
      </c>
      <c r="O13" s="98">
        <f t="shared" si="1"/>
        <v>1.5</v>
      </c>
      <c r="P13" s="99">
        <f t="shared" si="2"/>
        <v>6.5</v>
      </c>
    </row>
    <row r="14" spans="1:16" ht="67.5" customHeight="1">
      <c r="A14" s="149"/>
      <c r="B14" s="127" t="s">
        <v>160</v>
      </c>
      <c r="C14" s="108" t="s">
        <v>41</v>
      </c>
      <c r="D14" s="32">
        <v>2</v>
      </c>
      <c r="E14" s="33">
        <v>5</v>
      </c>
      <c r="F14" s="33">
        <v>1</v>
      </c>
      <c r="G14" s="33">
        <v>5</v>
      </c>
      <c r="H14" s="33">
        <v>5</v>
      </c>
      <c r="I14" s="33">
        <v>4</v>
      </c>
      <c r="J14" s="34">
        <f>(D14+E14+F14+G14+H14+I14)/6</f>
        <v>3.6666666666666665</v>
      </c>
      <c r="K14" s="33">
        <v>1</v>
      </c>
      <c r="L14" s="33">
        <v>1</v>
      </c>
      <c r="M14" s="33">
        <v>0</v>
      </c>
      <c r="N14" s="33">
        <v>3</v>
      </c>
      <c r="O14" s="90">
        <f>(K14+L14+M14+N14)/4</f>
        <v>1.25</v>
      </c>
      <c r="P14" s="91">
        <f>J14*O14</f>
        <v>4.583333333333333</v>
      </c>
    </row>
    <row r="15" spans="1:16" ht="67.5" customHeight="1">
      <c r="A15" s="149"/>
      <c r="B15" s="128"/>
      <c r="C15" s="109" t="s">
        <v>45</v>
      </c>
      <c r="D15" s="88">
        <v>1</v>
      </c>
      <c r="E15" s="89">
        <v>5</v>
      </c>
      <c r="F15" s="89">
        <v>1</v>
      </c>
      <c r="G15" s="89">
        <v>5</v>
      </c>
      <c r="H15" s="89">
        <v>5</v>
      </c>
      <c r="I15" s="89">
        <v>3</v>
      </c>
      <c r="J15" s="34">
        <f>(D15+E15+F15+G15+H15+I15)/6</f>
        <v>3.3333333333333335</v>
      </c>
      <c r="K15" s="89">
        <v>1</v>
      </c>
      <c r="L15" s="89">
        <v>1</v>
      </c>
      <c r="M15" s="89">
        <v>0</v>
      </c>
      <c r="N15" s="100">
        <v>3</v>
      </c>
      <c r="O15" s="98">
        <f>(K15+L15+M15+N15)/4</f>
        <v>1.25</v>
      </c>
      <c r="P15" s="99">
        <f>J15*O15</f>
        <v>4.166666666666667</v>
      </c>
    </row>
    <row r="16" spans="1:16" ht="32.25" customHeight="1">
      <c r="A16" s="149"/>
      <c r="B16" s="151" t="s">
        <v>161</v>
      </c>
      <c r="C16" s="108" t="s">
        <v>162</v>
      </c>
      <c r="D16" s="96">
        <v>2</v>
      </c>
      <c r="E16" s="96">
        <v>5</v>
      </c>
      <c r="F16" s="96">
        <v>1</v>
      </c>
      <c r="G16" s="96">
        <v>5</v>
      </c>
      <c r="H16" s="96">
        <v>1</v>
      </c>
      <c r="I16" s="96">
        <v>3</v>
      </c>
      <c r="J16" s="34">
        <f>(D16+E16+F16+G16+H16+I16)/6</f>
        <v>2.8333333333333335</v>
      </c>
      <c r="K16" s="96">
        <v>1</v>
      </c>
      <c r="L16" s="96">
        <v>1</v>
      </c>
      <c r="M16" s="96">
        <v>0</v>
      </c>
      <c r="N16" s="101">
        <v>4</v>
      </c>
      <c r="O16" s="98">
        <f>(K16+L16+M16+N16)/4</f>
        <v>1.5</v>
      </c>
      <c r="P16" s="99">
        <f>J16*O16</f>
        <v>4.25</v>
      </c>
    </row>
    <row r="17" spans="1:16" ht="44.25" customHeight="1">
      <c r="A17" s="149"/>
      <c r="B17" s="152"/>
      <c r="C17" s="108" t="s">
        <v>42</v>
      </c>
      <c r="D17" s="32">
        <v>2</v>
      </c>
      <c r="E17" s="33">
        <v>5</v>
      </c>
      <c r="F17" s="33">
        <v>1</v>
      </c>
      <c r="G17" s="33">
        <v>5</v>
      </c>
      <c r="H17" s="33">
        <v>5</v>
      </c>
      <c r="I17" s="33">
        <v>3</v>
      </c>
      <c r="J17" s="34">
        <f>(D17+E17+F17+G17+H17+I17)/6</f>
        <v>3.5</v>
      </c>
      <c r="K17" s="33">
        <v>1</v>
      </c>
      <c r="L17" s="33">
        <v>1</v>
      </c>
      <c r="M17" s="33">
        <v>0</v>
      </c>
      <c r="N17" s="102">
        <v>3</v>
      </c>
      <c r="O17" s="98">
        <f t="shared" si="1"/>
        <v>1.25</v>
      </c>
      <c r="P17" s="99">
        <f t="shared" si="2"/>
        <v>4.375</v>
      </c>
    </row>
    <row r="18" spans="1:16" ht="20.25" customHeight="1">
      <c r="A18" s="149"/>
      <c r="B18" s="152"/>
      <c r="C18" s="104" t="s">
        <v>43</v>
      </c>
      <c r="D18" s="20">
        <v>1</v>
      </c>
      <c r="E18" s="21">
        <v>5</v>
      </c>
      <c r="F18" s="21">
        <v>1</v>
      </c>
      <c r="G18" s="21">
        <v>5</v>
      </c>
      <c r="H18" s="21">
        <v>5</v>
      </c>
      <c r="I18" s="21">
        <v>3</v>
      </c>
      <c r="J18" s="22">
        <f t="shared" si="0"/>
        <v>3.3333333333333335</v>
      </c>
      <c r="K18" s="21">
        <v>1</v>
      </c>
      <c r="L18" s="21">
        <v>1</v>
      </c>
      <c r="M18" s="21">
        <v>0</v>
      </c>
      <c r="N18" s="21">
        <v>3</v>
      </c>
      <c r="O18" s="35">
        <f t="shared" si="1"/>
        <v>1.25</v>
      </c>
      <c r="P18" s="95">
        <f t="shared" si="2"/>
        <v>4.166666666666667</v>
      </c>
    </row>
    <row r="19" spans="1:16" ht="21" customHeight="1">
      <c r="A19" s="149"/>
      <c r="B19" s="152"/>
      <c r="C19" s="104" t="s">
        <v>44</v>
      </c>
      <c r="D19" s="20">
        <v>1</v>
      </c>
      <c r="E19" s="21">
        <v>5</v>
      </c>
      <c r="F19" s="21">
        <v>1</v>
      </c>
      <c r="G19" s="21">
        <v>5</v>
      </c>
      <c r="H19" s="21">
        <v>5</v>
      </c>
      <c r="I19" s="21">
        <v>3</v>
      </c>
      <c r="J19" s="22">
        <f t="shared" si="0"/>
        <v>3.3333333333333335</v>
      </c>
      <c r="K19" s="21">
        <v>1</v>
      </c>
      <c r="L19" s="21">
        <v>1</v>
      </c>
      <c r="M19" s="21">
        <v>0</v>
      </c>
      <c r="N19" s="21">
        <v>3</v>
      </c>
      <c r="O19" s="23">
        <f t="shared" si="1"/>
        <v>1.25</v>
      </c>
      <c r="P19" s="24">
        <f t="shared" si="2"/>
        <v>4.166666666666667</v>
      </c>
    </row>
    <row r="20" spans="1:16" ht="16.5" customHeight="1">
      <c r="A20" s="149"/>
      <c r="B20" s="134" t="s">
        <v>46</v>
      </c>
      <c r="C20" s="104" t="s">
        <v>47</v>
      </c>
      <c r="D20" s="20">
        <v>2</v>
      </c>
      <c r="E20" s="21">
        <v>5</v>
      </c>
      <c r="F20" s="21">
        <v>1</v>
      </c>
      <c r="G20" s="21">
        <v>5</v>
      </c>
      <c r="H20" s="21">
        <v>5</v>
      </c>
      <c r="I20" s="21">
        <v>3</v>
      </c>
      <c r="J20" s="22">
        <f t="shared" si="0"/>
        <v>3.5</v>
      </c>
      <c r="K20" s="21">
        <v>1</v>
      </c>
      <c r="L20" s="21">
        <v>1</v>
      </c>
      <c r="M20" s="21">
        <v>0</v>
      </c>
      <c r="N20" s="21">
        <v>3</v>
      </c>
      <c r="O20" s="23">
        <f t="shared" si="1"/>
        <v>1.25</v>
      </c>
      <c r="P20" s="24">
        <f t="shared" si="2"/>
        <v>4.375</v>
      </c>
    </row>
    <row r="21" spans="1:16" ht="26.25" customHeight="1">
      <c r="A21" s="149"/>
      <c r="B21" s="135"/>
      <c r="C21" s="104" t="s">
        <v>48</v>
      </c>
      <c r="D21" s="20">
        <v>2</v>
      </c>
      <c r="E21" s="21">
        <v>5</v>
      </c>
      <c r="F21" s="21">
        <v>1</v>
      </c>
      <c r="G21" s="21">
        <v>5</v>
      </c>
      <c r="H21" s="21">
        <v>5</v>
      </c>
      <c r="I21" s="21">
        <v>3</v>
      </c>
      <c r="J21" s="22">
        <f t="shared" si="0"/>
        <v>3.5</v>
      </c>
      <c r="K21" s="21">
        <v>1</v>
      </c>
      <c r="L21" s="21">
        <v>1</v>
      </c>
      <c r="M21" s="21">
        <v>0</v>
      </c>
      <c r="N21" s="21">
        <v>3</v>
      </c>
      <c r="O21" s="23">
        <f t="shared" si="1"/>
        <v>1.25</v>
      </c>
      <c r="P21" s="24">
        <f t="shared" si="2"/>
        <v>4.375</v>
      </c>
    </row>
    <row r="22" spans="1:16" ht="26.25" customHeight="1">
      <c r="A22" s="149"/>
      <c r="B22" s="135"/>
      <c r="C22" s="110" t="s">
        <v>50</v>
      </c>
      <c r="D22" s="20">
        <v>2</v>
      </c>
      <c r="E22" s="21">
        <v>5</v>
      </c>
      <c r="F22" s="21">
        <v>1</v>
      </c>
      <c r="G22" s="21">
        <v>5</v>
      </c>
      <c r="H22" s="21">
        <v>5</v>
      </c>
      <c r="I22" s="21">
        <v>3</v>
      </c>
      <c r="J22" s="22">
        <f>(D22+E22+F22+G22+H22+I22)/6</f>
        <v>3.5</v>
      </c>
      <c r="K22" s="21">
        <v>1</v>
      </c>
      <c r="L22" s="21">
        <v>1</v>
      </c>
      <c r="M22" s="21">
        <v>0</v>
      </c>
      <c r="N22" s="21">
        <v>3</v>
      </c>
      <c r="O22" s="23">
        <f>(K22+L22+M22+N22)/4</f>
        <v>1.25</v>
      </c>
      <c r="P22" s="24">
        <f>J22*O22</f>
        <v>4.375</v>
      </c>
    </row>
    <row r="23" spans="1:16" ht="26.25" customHeight="1">
      <c r="A23" s="149"/>
      <c r="B23" s="135"/>
      <c r="C23" s="111" t="s">
        <v>49</v>
      </c>
      <c r="D23" s="20">
        <v>4</v>
      </c>
      <c r="E23">
        <v>5</v>
      </c>
      <c r="F23" s="21">
        <v>1</v>
      </c>
      <c r="G23" s="21">
        <v>1</v>
      </c>
      <c r="H23" s="21">
        <v>1</v>
      </c>
      <c r="I23" s="21">
        <v>3</v>
      </c>
      <c r="J23" s="22">
        <f t="shared" si="0"/>
        <v>2.5</v>
      </c>
      <c r="K23" s="21">
        <v>1</v>
      </c>
      <c r="L23" s="21">
        <v>1</v>
      </c>
      <c r="M23" s="21">
        <v>0</v>
      </c>
      <c r="N23" s="21">
        <v>3</v>
      </c>
      <c r="O23" s="23">
        <f t="shared" si="1"/>
        <v>1.25</v>
      </c>
      <c r="P23" s="24">
        <f t="shared" si="2"/>
        <v>3.125</v>
      </c>
    </row>
    <row r="24" spans="1:16" ht="29.25" customHeight="1">
      <c r="A24" s="149"/>
      <c r="B24" s="134" t="s">
        <v>51</v>
      </c>
      <c r="C24" s="112" t="s">
        <v>176</v>
      </c>
      <c r="D24" s="20">
        <v>2</v>
      </c>
      <c r="E24" s="21">
        <v>5</v>
      </c>
      <c r="F24" s="21">
        <v>1</v>
      </c>
      <c r="G24" s="21">
        <v>3</v>
      </c>
      <c r="H24" s="21">
        <v>5</v>
      </c>
      <c r="I24" s="21">
        <v>3</v>
      </c>
      <c r="J24" s="22">
        <f t="shared" si="0"/>
        <v>3.1666666666666665</v>
      </c>
      <c r="K24" s="21">
        <v>1</v>
      </c>
      <c r="L24" s="21">
        <v>1</v>
      </c>
      <c r="M24" s="21">
        <v>0</v>
      </c>
      <c r="N24" s="21">
        <v>3</v>
      </c>
      <c r="O24" s="23">
        <f t="shared" si="1"/>
        <v>1.25</v>
      </c>
      <c r="P24" s="24">
        <f t="shared" si="2"/>
        <v>3.958333333333333</v>
      </c>
    </row>
    <row r="25" spans="1:16" ht="21.75" customHeight="1">
      <c r="A25" s="149"/>
      <c r="B25" s="138"/>
      <c r="C25" s="108" t="s">
        <v>52</v>
      </c>
      <c r="D25" s="20">
        <v>2</v>
      </c>
      <c r="E25" s="21">
        <v>5</v>
      </c>
      <c r="F25" s="21">
        <v>1</v>
      </c>
      <c r="G25" s="21">
        <v>3</v>
      </c>
      <c r="H25" s="21">
        <v>5</v>
      </c>
      <c r="I25" s="21">
        <v>4</v>
      </c>
      <c r="J25" s="22">
        <f t="shared" si="0"/>
        <v>3.3333333333333335</v>
      </c>
      <c r="K25" s="21">
        <v>1</v>
      </c>
      <c r="L25" s="21">
        <v>1</v>
      </c>
      <c r="M25" s="21">
        <v>0</v>
      </c>
      <c r="N25" s="21">
        <v>3</v>
      </c>
      <c r="O25" s="23">
        <f t="shared" si="1"/>
        <v>1.25</v>
      </c>
      <c r="P25" s="24">
        <f t="shared" si="2"/>
        <v>4.166666666666667</v>
      </c>
    </row>
    <row r="26" spans="1:16" ht="21.75" customHeight="1">
      <c r="A26" s="149"/>
      <c r="B26" s="119"/>
      <c r="C26" s="110" t="s">
        <v>81</v>
      </c>
      <c r="D26" s="20">
        <v>2</v>
      </c>
      <c r="E26" s="21">
        <v>2</v>
      </c>
      <c r="F26" s="21">
        <v>5</v>
      </c>
      <c r="G26" s="21">
        <v>1</v>
      </c>
      <c r="H26" s="21">
        <v>1</v>
      </c>
      <c r="I26" s="21">
        <v>3</v>
      </c>
      <c r="J26" s="22">
        <f>(D26+E26+F26+G26+H26+I26)/6</f>
        <v>2.3333333333333335</v>
      </c>
      <c r="K26" s="21">
        <v>1</v>
      </c>
      <c r="L26" s="21">
        <v>1</v>
      </c>
      <c r="M26" s="21">
        <v>0</v>
      </c>
      <c r="N26" s="21">
        <v>3</v>
      </c>
      <c r="O26" s="23">
        <f>(K26+L26+M26+N26)/4</f>
        <v>1.25</v>
      </c>
      <c r="P26" s="24">
        <f>J26*O26</f>
        <v>2.916666666666667</v>
      </c>
    </row>
    <row r="27" spans="1:16" ht="12.75" customHeight="1">
      <c r="A27" s="149"/>
      <c r="B27" s="134" t="s">
        <v>163</v>
      </c>
      <c r="C27" s="104" t="s">
        <v>53</v>
      </c>
      <c r="D27" s="20">
        <v>2</v>
      </c>
      <c r="E27" s="21">
        <v>5</v>
      </c>
      <c r="F27" s="21">
        <v>1</v>
      </c>
      <c r="G27" s="21">
        <v>3</v>
      </c>
      <c r="H27" s="21">
        <v>5</v>
      </c>
      <c r="I27" s="21">
        <v>3</v>
      </c>
      <c r="J27" s="22">
        <f t="shared" si="0"/>
        <v>3.1666666666666665</v>
      </c>
      <c r="K27" s="21">
        <v>1</v>
      </c>
      <c r="L27" s="21">
        <v>1</v>
      </c>
      <c r="M27" s="21">
        <v>0</v>
      </c>
      <c r="N27" s="21">
        <v>3</v>
      </c>
      <c r="O27" s="23">
        <f t="shared" si="1"/>
        <v>1.25</v>
      </c>
      <c r="P27" s="24">
        <f t="shared" si="2"/>
        <v>3.958333333333333</v>
      </c>
    </row>
    <row r="28" spans="1:16" ht="17.25" customHeight="1">
      <c r="A28" s="149"/>
      <c r="B28" s="135"/>
      <c r="C28" s="104" t="s">
        <v>54</v>
      </c>
      <c r="D28" s="20">
        <v>1</v>
      </c>
      <c r="E28" s="21">
        <v>5</v>
      </c>
      <c r="F28" s="21">
        <v>1</v>
      </c>
      <c r="G28" s="21">
        <v>3</v>
      </c>
      <c r="H28" s="21">
        <v>5</v>
      </c>
      <c r="I28" s="21">
        <v>3</v>
      </c>
      <c r="J28" s="22">
        <f t="shared" si="0"/>
        <v>3</v>
      </c>
      <c r="K28" s="21">
        <v>1</v>
      </c>
      <c r="L28" s="21">
        <v>1</v>
      </c>
      <c r="M28" s="21">
        <v>0</v>
      </c>
      <c r="N28" s="21">
        <v>3</v>
      </c>
      <c r="O28" s="23">
        <f t="shared" si="1"/>
        <v>1.25</v>
      </c>
      <c r="P28" s="24">
        <f t="shared" si="2"/>
        <v>3.75</v>
      </c>
    </row>
    <row r="29" spans="1:16" ht="42" customHeight="1">
      <c r="A29" s="149"/>
      <c r="B29" s="135"/>
      <c r="C29" s="107" t="s">
        <v>55</v>
      </c>
      <c r="D29" s="30">
        <v>2</v>
      </c>
      <c r="E29" s="31">
        <v>5</v>
      </c>
      <c r="F29" s="31">
        <v>1</v>
      </c>
      <c r="G29" s="31">
        <v>3</v>
      </c>
      <c r="H29" s="31">
        <v>1</v>
      </c>
      <c r="I29" s="31">
        <v>4</v>
      </c>
      <c r="J29" s="22">
        <f t="shared" si="0"/>
        <v>2.6666666666666665</v>
      </c>
      <c r="K29" s="31">
        <v>1</v>
      </c>
      <c r="L29" s="31">
        <v>1</v>
      </c>
      <c r="M29" s="31">
        <v>0</v>
      </c>
      <c r="N29" s="31">
        <v>3</v>
      </c>
      <c r="O29" s="23">
        <f t="shared" si="1"/>
        <v>1.25</v>
      </c>
      <c r="P29" s="24">
        <f t="shared" si="2"/>
        <v>3.333333333333333</v>
      </c>
    </row>
    <row r="30" spans="1:16" ht="38.25" customHeight="1">
      <c r="A30" s="149"/>
      <c r="B30" s="135"/>
      <c r="C30" s="107" t="s">
        <v>56</v>
      </c>
      <c r="D30" s="30">
        <v>2</v>
      </c>
      <c r="E30" s="31">
        <v>5</v>
      </c>
      <c r="F30" s="31">
        <v>1</v>
      </c>
      <c r="G30" s="31">
        <v>3</v>
      </c>
      <c r="H30" s="31">
        <v>1</v>
      </c>
      <c r="I30" s="31">
        <v>3</v>
      </c>
      <c r="J30" s="22">
        <f t="shared" si="0"/>
        <v>2.5</v>
      </c>
      <c r="K30" s="31">
        <v>1</v>
      </c>
      <c r="L30" s="31">
        <v>1</v>
      </c>
      <c r="M30" s="31">
        <v>0</v>
      </c>
      <c r="N30" s="31">
        <v>3</v>
      </c>
      <c r="O30" s="23">
        <f t="shared" si="1"/>
        <v>1.25</v>
      </c>
      <c r="P30" s="24">
        <f t="shared" si="2"/>
        <v>3.125</v>
      </c>
    </row>
    <row r="31" spans="1:16" ht="39.75" customHeight="1" thickBot="1">
      <c r="A31" s="150"/>
      <c r="B31" s="137"/>
      <c r="C31" s="113" t="s">
        <v>57</v>
      </c>
      <c r="D31" s="25">
        <v>2</v>
      </c>
      <c r="E31" s="26">
        <v>5</v>
      </c>
      <c r="F31" s="26">
        <v>1</v>
      </c>
      <c r="G31" s="26">
        <v>3</v>
      </c>
      <c r="H31" s="26">
        <v>1</v>
      </c>
      <c r="I31" s="26">
        <v>4</v>
      </c>
      <c r="J31" s="27">
        <f t="shared" si="0"/>
        <v>2.6666666666666665</v>
      </c>
      <c r="K31" s="26">
        <v>1</v>
      </c>
      <c r="L31" s="26">
        <v>1</v>
      </c>
      <c r="M31" s="26">
        <v>0</v>
      </c>
      <c r="N31" s="26">
        <v>3</v>
      </c>
      <c r="O31" s="28">
        <f t="shared" si="1"/>
        <v>1.25</v>
      </c>
      <c r="P31" s="29">
        <f t="shared" si="2"/>
        <v>3.333333333333333</v>
      </c>
    </row>
    <row r="32" spans="1:16" ht="39" customHeight="1" thickBot="1">
      <c r="A32" s="147" t="s">
        <v>156</v>
      </c>
      <c r="B32" s="139" t="s">
        <v>58</v>
      </c>
      <c r="C32" s="114" t="s">
        <v>59</v>
      </c>
      <c r="D32" s="15">
        <v>2</v>
      </c>
      <c r="E32" s="16">
        <v>5</v>
      </c>
      <c r="F32" s="16">
        <v>1</v>
      </c>
      <c r="G32" s="16">
        <v>2</v>
      </c>
      <c r="H32" s="16">
        <v>1</v>
      </c>
      <c r="I32" s="16">
        <v>4</v>
      </c>
      <c r="J32" s="17">
        <f t="shared" si="0"/>
        <v>2.5</v>
      </c>
      <c r="K32" s="16">
        <v>1</v>
      </c>
      <c r="L32" s="16">
        <v>1</v>
      </c>
      <c r="M32" s="16">
        <v>0</v>
      </c>
      <c r="N32" s="16">
        <v>3</v>
      </c>
      <c r="O32" s="18">
        <f t="shared" si="1"/>
        <v>1.25</v>
      </c>
      <c r="P32" s="19">
        <f t="shared" si="2"/>
        <v>3.125</v>
      </c>
    </row>
    <row r="33" spans="1:16" ht="34.5" customHeight="1">
      <c r="A33" s="147"/>
      <c r="B33" s="139"/>
      <c r="C33" s="112" t="s">
        <v>60</v>
      </c>
      <c r="D33" s="20">
        <v>2</v>
      </c>
      <c r="E33" s="21">
        <v>5</v>
      </c>
      <c r="F33" s="21">
        <v>1</v>
      </c>
      <c r="G33" s="21">
        <v>1</v>
      </c>
      <c r="H33" s="21">
        <v>1</v>
      </c>
      <c r="I33" s="21">
        <v>4</v>
      </c>
      <c r="J33" s="22">
        <f t="shared" si="0"/>
        <v>2.3333333333333335</v>
      </c>
      <c r="K33" s="21">
        <v>1</v>
      </c>
      <c r="L33" s="21">
        <v>1</v>
      </c>
      <c r="M33" s="21">
        <v>0</v>
      </c>
      <c r="N33" s="21">
        <v>2</v>
      </c>
      <c r="O33" s="23">
        <f t="shared" si="1"/>
        <v>1</v>
      </c>
      <c r="P33" s="24">
        <f t="shared" si="2"/>
        <v>2.3333333333333335</v>
      </c>
    </row>
    <row r="34" spans="1:16" ht="24.75" customHeight="1">
      <c r="A34" s="147"/>
      <c r="B34" s="139"/>
      <c r="C34" s="112" t="s">
        <v>177</v>
      </c>
      <c r="D34" s="20">
        <v>1</v>
      </c>
      <c r="E34" s="21">
        <v>5</v>
      </c>
      <c r="F34" s="21">
        <v>1</v>
      </c>
      <c r="G34" s="21">
        <v>1</v>
      </c>
      <c r="H34" s="21">
        <v>1</v>
      </c>
      <c r="I34" s="21">
        <v>4</v>
      </c>
      <c r="J34" s="22">
        <f t="shared" si="0"/>
        <v>2.1666666666666665</v>
      </c>
      <c r="K34" s="21">
        <v>1</v>
      </c>
      <c r="L34" s="21">
        <v>1</v>
      </c>
      <c r="M34" s="21">
        <v>0</v>
      </c>
      <c r="N34" s="21">
        <v>3</v>
      </c>
      <c r="O34" s="23">
        <f t="shared" si="1"/>
        <v>1.25</v>
      </c>
      <c r="P34" s="24">
        <f t="shared" si="2"/>
        <v>2.708333333333333</v>
      </c>
    </row>
    <row r="35" spans="1:16" ht="60" customHeight="1">
      <c r="A35" s="147"/>
      <c r="B35" s="139"/>
      <c r="C35" s="181" t="s">
        <v>178</v>
      </c>
      <c r="D35" s="20">
        <v>1</v>
      </c>
      <c r="E35" s="21">
        <v>5</v>
      </c>
      <c r="F35" s="21">
        <v>1</v>
      </c>
      <c r="G35" s="21">
        <v>5</v>
      </c>
      <c r="H35" s="21">
        <v>1</v>
      </c>
      <c r="I35" s="21">
        <v>4</v>
      </c>
      <c r="J35" s="22">
        <f t="shared" si="0"/>
        <v>2.8333333333333335</v>
      </c>
      <c r="K35" s="21">
        <v>1</v>
      </c>
      <c r="L35" s="21">
        <v>1</v>
      </c>
      <c r="M35" s="21">
        <v>0</v>
      </c>
      <c r="N35" s="21">
        <v>3</v>
      </c>
      <c r="O35" s="23">
        <f t="shared" si="1"/>
        <v>1.25</v>
      </c>
      <c r="P35" s="24">
        <f t="shared" si="2"/>
        <v>3.541666666666667</v>
      </c>
    </row>
    <row r="36" spans="1:16" ht="24.75" customHeight="1">
      <c r="A36" s="147"/>
      <c r="B36" s="139"/>
      <c r="C36" s="112" t="s">
        <v>61</v>
      </c>
      <c r="D36" s="20">
        <v>2</v>
      </c>
      <c r="E36" s="21">
        <v>5</v>
      </c>
      <c r="F36" s="21">
        <v>1</v>
      </c>
      <c r="G36" s="21">
        <v>5</v>
      </c>
      <c r="H36" s="21">
        <v>1</v>
      </c>
      <c r="I36" s="21">
        <v>2</v>
      </c>
      <c r="J36" s="22">
        <f t="shared" si="0"/>
        <v>2.6666666666666665</v>
      </c>
      <c r="K36" s="21">
        <v>1</v>
      </c>
      <c r="L36" s="21">
        <v>1</v>
      </c>
      <c r="M36" s="21">
        <v>0</v>
      </c>
      <c r="N36" s="21">
        <v>2</v>
      </c>
      <c r="O36" s="23">
        <f t="shared" si="1"/>
        <v>1</v>
      </c>
      <c r="P36" s="24">
        <f t="shared" si="2"/>
        <v>2.6666666666666665</v>
      </c>
    </row>
    <row r="37" spans="1:16" ht="28.5" customHeight="1">
      <c r="A37" s="147"/>
      <c r="B37" s="139"/>
      <c r="C37" s="112" t="s">
        <v>164</v>
      </c>
      <c r="D37" s="20">
        <v>1</v>
      </c>
      <c r="E37" s="21">
        <v>5</v>
      </c>
      <c r="F37" s="21">
        <v>3</v>
      </c>
      <c r="G37" s="21">
        <v>5</v>
      </c>
      <c r="H37" s="21">
        <v>1</v>
      </c>
      <c r="I37" s="21">
        <v>2</v>
      </c>
      <c r="J37" s="22">
        <f t="shared" si="0"/>
        <v>2.8333333333333335</v>
      </c>
      <c r="K37" s="21">
        <v>1</v>
      </c>
      <c r="L37" s="21">
        <v>1</v>
      </c>
      <c r="M37" s="21">
        <v>0</v>
      </c>
      <c r="N37" s="21">
        <v>2</v>
      </c>
      <c r="O37" s="23">
        <f t="shared" si="1"/>
        <v>1</v>
      </c>
      <c r="P37" s="24">
        <f t="shared" si="2"/>
        <v>2.8333333333333335</v>
      </c>
    </row>
    <row r="38" spans="1:16" ht="28.5" customHeight="1">
      <c r="A38" s="147"/>
      <c r="B38" s="139"/>
      <c r="C38" s="112" t="s">
        <v>62</v>
      </c>
      <c r="D38" s="20">
        <v>1</v>
      </c>
      <c r="E38" s="21">
        <v>5</v>
      </c>
      <c r="F38" s="21">
        <v>1</v>
      </c>
      <c r="G38" s="21">
        <v>5</v>
      </c>
      <c r="H38" s="21">
        <v>1</v>
      </c>
      <c r="I38" s="21">
        <v>2</v>
      </c>
      <c r="J38" s="22">
        <f t="shared" si="0"/>
        <v>2.5</v>
      </c>
      <c r="K38" s="21">
        <v>1</v>
      </c>
      <c r="L38" s="21">
        <v>1</v>
      </c>
      <c r="M38" s="21">
        <v>0</v>
      </c>
      <c r="N38" s="21">
        <v>2</v>
      </c>
      <c r="O38" s="23">
        <f t="shared" si="1"/>
        <v>1</v>
      </c>
      <c r="P38" s="24">
        <f t="shared" si="2"/>
        <v>2.5</v>
      </c>
    </row>
    <row r="39" spans="1:16" ht="28.5" customHeight="1">
      <c r="A39" s="147"/>
      <c r="B39" s="139"/>
      <c r="C39" s="112" t="s">
        <v>63</v>
      </c>
      <c r="D39" s="20">
        <v>3</v>
      </c>
      <c r="E39" s="21">
        <v>5</v>
      </c>
      <c r="F39" s="21">
        <v>1</v>
      </c>
      <c r="G39" s="21">
        <v>5</v>
      </c>
      <c r="H39" s="21">
        <v>1</v>
      </c>
      <c r="I39" s="21">
        <v>2</v>
      </c>
      <c r="J39" s="22">
        <f t="shared" si="0"/>
        <v>2.8333333333333335</v>
      </c>
      <c r="K39" s="21">
        <v>1</v>
      </c>
      <c r="L39" s="21">
        <v>1</v>
      </c>
      <c r="M39" s="21">
        <v>0</v>
      </c>
      <c r="N39" s="21">
        <v>2</v>
      </c>
      <c r="O39" s="23">
        <f t="shared" si="1"/>
        <v>1</v>
      </c>
      <c r="P39" s="24">
        <f t="shared" si="2"/>
        <v>2.8333333333333335</v>
      </c>
    </row>
    <row r="40" spans="1:16" ht="28.5" customHeight="1">
      <c r="A40" s="147"/>
      <c r="B40" s="139"/>
      <c r="C40" s="112" t="s">
        <v>64</v>
      </c>
      <c r="D40" s="20">
        <v>1</v>
      </c>
      <c r="E40" s="21">
        <v>5</v>
      </c>
      <c r="F40" s="21">
        <v>1</v>
      </c>
      <c r="G40" s="21">
        <v>1</v>
      </c>
      <c r="H40" s="21">
        <v>1</v>
      </c>
      <c r="I40" s="21">
        <v>2</v>
      </c>
      <c r="J40" s="22">
        <f aca="true" t="shared" si="3" ref="J40:J67">(D40+E40+F40+G40+H40+I40)/6</f>
        <v>1.8333333333333333</v>
      </c>
      <c r="K40" s="21">
        <v>1</v>
      </c>
      <c r="L40" s="21">
        <v>1</v>
      </c>
      <c r="M40" s="21">
        <v>0</v>
      </c>
      <c r="N40" s="21">
        <v>2</v>
      </c>
      <c r="O40" s="23">
        <f aca="true" t="shared" si="4" ref="O40:O67">(K40+L40+M40+N40)/4</f>
        <v>1</v>
      </c>
      <c r="P40" s="24">
        <f aca="true" t="shared" si="5" ref="P40:P67">J40*O40</f>
        <v>1.8333333333333333</v>
      </c>
    </row>
    <row r="41" spans="1:16" ht="24.75" customHeight="1">
      <c r="A41" s="147"/>
      <c r="B41" s="139"/>
      <c r="C41" s="112" t="s">
        <v>65</v>
      </c>
      <c r="D41" s="20">
        <v>4</v>
      </c>
      <c r="E41" s="21">
        <v>5</v>
      </c>
      <c r="F41" s="21">
        <v>1</v>
      </c>
      <c r="G41" s="21">
        <v>1</v>
      </c>
      <c r="H41" s="21">
        <v>1</v>
      </c>
      <c r="I41" s="21">
        <v>4</v>
      </c>
      <c r="J41" s="22">
        <f t="shared" si="3"/>
        <v>2.6666666666666665</v>
      </c>
      <c r="K41" s="21">
        <v>1</v>
      </c>
      <c r="L41" s="21">
        <v>1</v>
      </c>
      <c r="M41" s="21">
        <v>2</v>
      </c>
      <c r="N41" s="21">
        <v>3</v>
      </c>
      <c r="O41" s="23">
        <f t="shared" si="4"/>
        <v>1.75</v>
      </c>
      <c r="P41" s="24">
        <f t="shared" si="5"/>
        <v>4.666666666666666</v>
      </c>
    </row>
    <row r="42" spans="1:16" ht="24.75" customHeight="1">
      <c r="A42" s="147"/>
      <c r="B42" s="139"/>
      <c r="C42" s="112" t="s">
        <v>66</v>
      </c>
      <c r="D42" s="20">
        <v>2</v>
      </c>
      <c r="E42" s="21">
        <v>2</v>
      </c>
      <c r="F42" s="21">
        <v>1</v>
      </c>
      <c r="G42" s="21">
        <v>1</v>
      </c>
      <c r="H42" s="21">
        <v>1</v>
      </c>
      <c r="I42" s="21">
        <v>3</v>
      </c>
      <c r="J42" s="22">
        <f t="shared" si="3"/>
        <v>1.6666666666666667</v>
      </c>
      <c r="K42" s="21">
        <v>1</v>
      </c>
      <c r="L42" s="21">
        <v>1</v>
      </c>
      <c r="M42" s="21">
        <v>0</v>
      </c>
      <c r="N42" s="21">
        <v>3</v>
      </c>
      <c r="O42" s="23">
        <f t="shared" si="4"/>
        <v>1.25</v>
      </c>
      <c r="P42" s="24">
        <f t="shared" si="5"/>
        <v>2.0833333333333335</v>
      </c>
    </row>
    <row r="43" spans="1:16" ht="24.75" customHeight="1">
      <c r="A43" s="147"/>
      <c r="B43" s="139"/>
      <c r="C43" s="112" t="s">
        <v>67</v>
      </c>
      <c r="D43" s="20">
        <v>2</v>
      </c>
      <c r="E43" s="21">
        <v>5</v>
      </c>
      <c r="F43" s="21">
        <v>1</v>
      </c>
      <c r="G43" s="21">
        <v>3</v>
      </c>
      <c r="H43" s="21">
        <v>1</v>
      </c>
      <c r="I43" s="21">
        <v>4</v>
      </c>
      <c r="J43" s="22">
        <f t="shared" si="3"/>
        <v>2.6666666666666665</v>
      </c>
      <c r="K43" s="21">
        <v>1</v>
      </c>
      <c r="L43" s="21">
        <v>1</v>
      </c>
      <c r="M43" s="21">
        <v>0</v>
      </c>
      <c r="N43" s="21">
        <v>3</v>
      </c>
      <c r="O43" s="23">
        <f t="shared" si="4"/>
        <v>1.25</v>
      </c>
      <c r="P43" s="24">
        <f t="shared" si="5"/>
        <v>3.333333333333333</v>
      </c>
    </row>
    <row r="44" spans="1:16" ht="24.75" customHeight="1">
      <c r="A44" s="147"/>
      <c r="B44" s="139"/>
      <c r="C44" s="112" t="s">
        <v>68</v>
      </c>
      <c r="D44" s="20">
        <v>2</v>
      </c>
      <c r="E44" s="21">
        <v>5</v>
      </c>
      <c r="F44" s="21">
        <v>1</v>
      </c>
      <c r="G44" s="21">
        <v>3</v>
      </c>
      <c r="H44" s="21">
        <v>1</v>
      </c>
      <c r="I44" s="21">
        <v>4</v>
      </c>
      <c r="J44" s="22">
        <f t="shared" si="3"/>
        <v>2.6666666666666665</v>
      </c>
      <c r="K44" s="21">
        <v>1</v>
      </c>
      <c r="L44" s="21">
        <v>1</v>
      </c>
      <c r="M44" s="21">
        <v>0</v>
      </c>
      <c r="N44" s="21">
        <v>3</v>
      </c>
      <c r="O44" s="23">
        <f t="shared" si="4"/>
        <v>1.25</v>
      </c>
      <c r="P44" s="24">
        <f t="shared" si="5"/>
        <v>3.333333333333333</v>
      </c>
    </row>
    <row r="45" spans="1:16" ht="24.75" customHeight="1">
      <c r="A45" s="147"/>
      <c r="B45" s="139"/>
      <c r="C45" s="115" t="s">
        <v>69</v>
      </c>
      <c r="D45" s="20">
        <v>5</v>
      </c>
      <c r="E45" s="21">
        <v>5</v>
      </c>
      <c r="F45" s="21">
        <v>1</v>
      </c>
      <c r="G45" s="21">
        <v>3</v>
      </c>
      <c r="H45" s="21">
        <v>1</v>
      </c>
      <c r="I45" s="21">
        <v>4</v>
      </c>
      <c r="J45" s="22">
        <f t="shared" si="3"/>
        <v>3.1666666666666665</v>
      </c>
      <c r="K45" s="21">
        <v>1</v>
      </c>
      <c r="L45" s="21">
        <v>1</v>
      </c>
      <c r="M45" s="21">
        <v>0</v>
      </c>
      <c r="N45" s="21">
        <v>1</v>
      </c>
      <c r="O45" s="23">
        <f t="shared" si="4"/>
        <v>0.75</v>
      </c>
      <c r="P45" s="24">
        <f t="shared" si="5"/>
        <v>2.375</v>
      </c>
    </row>
    <row r="46" spans="1:16" ht="26.25" customHeight="1">
      <c r="A46" s="147"/>
      <c r="B46" s="144" t="s">
        <v>70</v>
      </c>
      <c r="C46" s="110" t="s">
        <v>71</v>
      </c>
      <c r="D46" s="20">
        <v>5</v>
      </c>
      <c r="E46" s="21">
        <v>5</v>
      </c>
      <c r="F46" s="21">
        <v>1</v>
      </c>
      <c r="G46" s="21">
        <v>3</v>
      </c>
      <c r="H46" s="21">
        <v>1</v>
      </c>
      <c r="I46" s="21">
        <v>4</v>
      </c>
      <c r="J46" s="22">
        <f t="shared" si="3"/>
        <v>3.1666666666666665</v>
      </c>
      <c r="K46" s="21">
        <v>1</v>
      </c>
      <c r="L46" s="21">
        <v>1</v>
      </c>
      <c r="M46" s="21">
        <v>0</v>
      </c>
      <c r="N46" s="21">
        <v>3</v>
      </c>
      <c r="O46" s="23">
        <f t="shared" si="4"/>
        <v>1.25</v>
      </c>
      <c r="P46" s="24">
        <f t="shared" si="5"/>
        <v>3.958333333333333</v>
      </c>
    </row>
    <row r="47" spans="1:16" ht="24.75" customHeight="1">
      <c r="A47" s="147"/>
      <c r="B47" s="144"/>
      <c r="C47" s="181" t="s">
        <v>179</v>
      </c>
      <c r="D47" s="20">
        <v>1</v>
      </c>
      <c r="E47" s="21">
        <v>5</v>
      </c>
      <c r="F47" s="21">
        <v>1</v>
      </c>
      <c r="G47" s="21">
        <v>3</v>
      </c>
      <c r="H47" s="21">
        <v>1</v>
      </c>
      <c r="I47" s="21">
        <v>3</v>
      </c>
      <c r="J47" s="22">
        <f t="shared" si="3"/>
        <v>2.3333333333333335</v>
      </c>
      <c r="K47" s="21">
        <v>1</v>
      </c>
      <c r="L47" s="21">
        <v>1</v>
      </c>
      <c r="M47" s="21">
        <v>0</v>
      </c>
      <c r="N47" s="21">
        <v>3</v>
      </c>
      <c r="O47" s="23">
        <f t="shared" si="4"/>
        <v>1.25</v>
      </c>
      <c r="P47" s="24">
        <f t="shared" si="5"/>
        <v>2.916666666666667</v>
      </c>
    </row>
    <row r="48" spans="1:16" ht="24.75" customHeight="1">
      <c r="A48" s="147"/>
      <c r="B48" s="144"/>
      <c r="C48" s="181" t="s">
        <v>180</v>
      </c>
      <c r="D48" s="20">
        <v>2</v>
      </c>
      <c r="E48" s="21">
        <v>5</v>
      </c>
      <c r="F48" s="21">
        <v>1</v>
      </c>
      <c r="G48" s="21">
        <v>1</v>
      </c>
      <c r="H48" s="21">
        <v>1</v>
      </c>
      <c r="I48" s="21">
        <v>3</v>
      </c>
      <c r="J48" s="22">
        <f t="shared" si="3"/>
        <v>2.1666666666666665</v>
      </c>
      <c r="K48" s="21">
        <v>1</v>
      </c>
      <c r="L48" s="21">
        <v>1</v>
      </c>
      <c r="M48" s="21">
        <v>0</v>
      </c>
      <c r="N48" s="21">
        <v>3</v>
      </c>
      <c r="O48" s="23">
        <f t="shared" si="4"/>
        <v>1.25</v>
      </c>
      <c r="P48" s="24">
        <f t="shared" si="5"/>
        <v>2.708333333333333</v>
      </c>
    </row>
    <row r="49" spans="1:16" ht="48.75" customHeight="1">
      <c r="A49" s="147"/>
      <c r="B49" s="144"/>
      <c r="C49" s="182" t="s">
        <v>182</v>
      </c>
      <c r="D49" s="20">
        <v>2</v>
      </c>
      <c r="E49" s="21">
        <v>5</v>
      </c>
      <c r="F49" s="21">
        <v>1</v>
      </c>
      <c r="G49" s="21">
        <v>3</v>
      </c>
      <c r="H49" s="21">
        <v>1</v>
      </c>
      <c r="I49" s="21">
        <v>3</v>
      </c>
      <c r="J49" s="22">
        <f t="shared" si="3"/>
        <v>2.5</v>
      </c>
      <c r="K49" s="21">
        <v>1</v>
      </c>
      <c r="L49" s="21">
        <v>1</v>
      </c>
      <c r="M49" s="21">
        <v>0</v>
      </c>
      <c r="N49" s="21">
        <v>3</v>
      </c>
      <c r="O49" s="23">
        <f t="shared" si="4"/>
        <v>1.25</v>
      </c>
      <c r="P49" s="24">
        <f t="shared" si="5"/>
        <v>3.125</v>
      </c>
    </row>
    <row r="50" spans="1:16" ht="24.75" customHeight="1" thickBot="1">
      <c r="A50" s="147"/>
      <c r="B50" s="144"/>
      <c r="C50" s="183" t="s">
        <v>174</v>
      </c>
      <c r="D50" s="20">
        <v>1</v>
      </c>
      <c r="E50" s="21">
        <v>5</v>
      </c>
      <c r="F50" s="21">
        <v>4</v>
      </c>
      <c r="G50" s="21">
        <v>4</v>
      </c>
      <c r="H50" s="21">
        <v>1</v>
      </c>
      <c r="I50" s="21">
        <v>4</v>
      </c>
      <c r="J50" s="22">
        <f t="shared" si="3"/>
        <v>3.1666666666666665</v>
      </c>
      <c r="K50" s="21">
        <v>1</v>
      </c>
      <c r="L50" s="21">
        <v>1</v>
      </c>
      <c r="M50" s="21">
        <v>1</v>
      </c>
      <c r="N50" s="21">
        <v>3</v>
      </c>
      <c r="O50" s="23">
        <f t="shared" si="4"/>
        <v>1.5</v>
      </c>
      <c r="P50" s="24">
        <f t="shared" si="5"/>
        <v>4.75</v>
      </c>
    </row>
    <row r="51" spans="1:16" ht="24.75" customHeight="1" thickBot="1">
      <c r="A51" s="147"/>
      <c r="B51" s="144"/>
      <c r="C51" s="184" t="s">
        <v>173</v>
      </c>
      <c r="D51" s="20">
        <v>1</v>
      </c>
      <c r="E51" s="21">
        <v>5</v>
      </c>
      <c r="F51" s="21">
        <v>3</v>
      </c>
      <c r="G51" s="21">
        <v>3</v>
      </c>
      <c r="H51" s="21">
        <v>1</v>
      </c>
      <c r="I51" s="21">
        <v>1</v>
      </c>
      <c r="J51" s="22">
        <f t="shared" si="3"/>
        <v>2.3333333333333335</v>
      </c>
      <c r="K51" s="21">
        <v>1</v>
      </c>
      <c r="L51" s="21">
        <v>1</v>
      </c>
      <c r="M51" s="21">
        <v>2</v>
      </c>
      <c r="N51" s="21">
        <v>3</v>
      </c>
      <c r="O51" s="23">
        <f t="shared" si="4"/>
        <v>1.75</v>
      </c>
      <c r="P51" s="24">
        <f t="shared" si="5"/>
        <v>4.083333333333334</v>
      </c>
    </row>
    <row r="52" spans="1:16" ht="57.75" customHeight="1" thickBot="1">
      <c r="A52" s="147"/>
      <c r="B52" s="144"/>
      <c r="C52" s="110" t="s">
        <v>181</v>
      </c>
      <c r="D52" s="123">
        <v>2</v>
      </c>
      <c r="E52" s="124">
        <v>5</v>
      </c>
      <c r="F52" s="124">
        <v>1</v>
      </c>
      <c r="G52" s="124">
        <v>3</v>
      </c>
      <c r="H52" s="21">
        <v>1</v>
      </c>
      <c r="I52" s="21">
        <v>2</v>
      </c>
      <c r="J52" s="22">
        <f t="shared" si="3"/>
        <v>2.3333333333333335</v>
      </c>
      <c r="K52" s="21">
        <v>1</v>
      </c>
      <c r="L52" s="21">
        <v>1</v>
      </c>
      <c r="M52" s="21">
        <v>0</v>
      </c>
      <c r="N52" s="21">
        <v>2</v>
      </c>
      <c r="O52" s="23">
        <f t="shared" si="4"/>
        <v>1</v>
      </c>
      <c r="P52" s="24">
        <f t="shared" si="5"/>
        <v>2.3333333333333335</v>
      </c>
    </row>
    <row r="53" spans="1:16" ht="24.75" customHeight="1">
      <c r="A53" s="147"/>
      <c r="B53" s="144"/>
      <c r="C53" s="110" t="s">
        <v>72</v>
      </c>
      <c r="D53" s="20">
        <v>1</v>
      </c>
      <c r="E53" s="21">
        <v>5</v>
      </c>
      <c r="F53" s="21">
        <v>1</v>
      </c>
      <c r="G53" s="21">
        <v>1</v>
      </c>
      <c r="H53" s="21">
        <v>1</v>
      </c>
      <c r="I53" s="21">
        <v>4</v>
      </c>
      <c r="J53" s="22">
        <f t="shared" si="3"/>
        <v>2.1666666666666665</v>
      </c>
      <c r="K53" s="21">
        <v>1</v>
      </c>
      <c r="L53" s="21">
        <v>1</v>
      </c>
      <c r="M53" s="21">
        <v>0</v>
      </c>
      <c r="N53" s="21">
        <v>3</v>
      </c>
      <c r="O53" s="23">
        <f t="shared" si="4"/>
        <v>1.25</v>
      </c>
      <c r="P53" s="24">
        <f t="shared" si="5"/>
        <v>2.708333333333333</v>
      </c>
    </row>
    <row r="54" spans="1:16" ht="32.25" customHeight="1">
      <c r="A54" s="147"/>
      <c r="B54" s="144"/>
      <c r="C54" s="110" t="s">
        <v>73</v>
      </c>
      <c r="D54" s="20">
        <v>2</v>
      </c>
      <c r="E54" s="21">
        <v>5</v>
      </c>
      <c r="F54" s="21">
        <v>1</v>
      </c>
      <c r="G54" s="21">
        <v>3</v>
      </c>
      <c r="H54" s="21">
        <v>1</v>
      </c>
      <c r="I54" s="21">
        <v>4</v>
      </c>
      <c r="J54" s="22">
        <f t="shared" si="3"/>
        <v>2.6666666666666665</v>
      </c>
      <c r="K54" s="21">
        <v>1</v>
      </c>
      <c r="L54" s="21">
        <v>1</v>
      </c>
      <c r="M54" s="21">
        <v>0</v>
      </c>
      <c r="N54" s="21">
        <v>1</v>
      </c>
      <c r="O54" s="23">
        <f t="shared" si="4"/>
        <v>0.75</v>
      </c>
      <c r="P54" s="24">
        <f t="shared" si="5"/>
        <v>2</v>
      </c>
    </row>
    <row r="55" spans="1:16" ht="24.75" customHeight="1" thickBot="1">
      <c r="A55" s="147"/>
      <c r="B55" s="144"/>
      <c r="C55" s="110" t="s">
        <v>74</v>
      </c>
      <c r="D55" s="20">
        <v>1</v>
      </c>
      <c r="E55" s="21">
        <v>5</v>
      </c>
      <c r="F55" s="21">
        <v>3</v>
      </c>
      <c r="G55" s="21">
        <v>3</v>
      </c>
      <c r="H55" s="21">
        <v>1</v>
      </c>
      <c r="I55" s="21">
        <v>4</v>
      </c>
      <c r="J55" s="22">
        <f t="shared" si="3"/>
        <v>2.8333333333333335</v>
      </c>
      <c r="K55" s="21">
        <v>1</v>
      </c>
      <c r="L55" s="21">
        <v>1</v>
      </c>
      <c r="M55" s="21">
        <v>1</v>
      </c>
      <c r="N55" s="21">
        <v>3</v>
      </c>
      <c r="O55" s="23">
        <f t="shared" si="4"/>
        <v>1.5</v>
      </c>
      <c r="P55" s="24">
        <f t="shared" si="5"/>
        <v>4.25</v>
      </c>
    </row>
    <row r="56" spans="1:16" ht="58.5" customHeight="1" thickBot="1">
      <c r="A56" s="147"/>
      <c r="B56" s="117" t="s">
        <v>75</v>
      </c>
      <c r="C56" s="120" t="s">
        <v>183</v>
      </c>
      <c r="D56" s="20">
        <v>4</v>
      </c>
      <c r="E56" s="21">
        <v>5</v>
      </c>
      <c r="F56" s="21">
        <v>1</v>
      </c>
      <c r="G56" s="21">
        <v>3</v>
      </c>
      <c r="H56" s="21">
        <v>1</v>
      </c>
      <c r="I56" s="21">
        <v>4</v>
      </c>
      <c r="J56" s="22">
        <f t="shared" si="3"/>
        <v>3</v>
      </c>
      <c r="K56" s="21">
        <v>1</v>
      </c>
      <c r="L56" s="21">
        <v>1</v>
      </c>
      <c r="M56" s="21">
        <v>0</v>
      </c>
      <c r="N56" s="21">
        <v>3</v>
      </c>
      <c r="O56" s="23">
        <f t="shared" si="4"/>
        <v>1.25</v>
      </c>
      <c r="P56" s="24">
        <f t="shared" si="5"/>
        <v>3.75</v>
      </c>
    </row>
    <row r="57" spans="1:16" ht="30" customHeight="1" thickBot="1">
      <c r="A57" s="125" t="s">
        <v>157</v>
      </c>
      <c r="B57" s="143" t="s">
        <v>77</v>
      </c>
      <c r="C57" s="114" t="s">
        <v>78</v>
      </c>
      <c r="D57" s="15">
        <v>4</v>
      </c>
      <c r="E57" s="16">
        <v>5</v>
      </c>
      <c r="F57" s="16">
        <v>1</v>
      </c>
      <c r="G57" s="16">
        <v>3</v>
      </c>
      <c r="H57" s="16">
        <v>1</v>
      </c>
      <c r="I57" s="16">
        <v>4</v>
      </c>
      <c r="J57" s="17">
        <f t="shared" si="3"/>
        <v>3</v>
      </c>
      <c r="K57" s="16">
        <v>1</v>
      </c>
      <c r="L57" s="16">
        <v>1</v>
      </c>
      <c r="M57" s="16">
        <v>0</v>
      </c>
      <c r="N57" s="16">
        <v>3</v>
      </c>
      <c r="O57" s="18">
        <f t="shared" si="4"/>
        <v>1.25</v>
      </c>
      <c r="P57" s="19">
        <f t="shared" si="5"/>
        <v>3.75</v>
      </c>
    </row>
    <row r="58" spans="1:16" ht="27.75" customHeight="1" thickBot="1">
      <c r="A58" s="126"/>
      <c r="B58" s="143"/>
      <c r="C58" s="120" t="s">
        <v>175</v>
      </c>
      <c r="D58" s="20">
        <v>2</v>
      </c>
      <c r="E58" s="21">
        <v>5</v>
      </c>
      <c r="F58" s="21">
        <v>1</v>
      </c>
      <c r="G58" s="21">
        <v>3</v>
      </c>
      <c r="H58" s="21">
        <v>1</v>
      </c>
      <c r="I58" s="21">
        <v>4</v>
      </c>
      <c r="J58" s="22">
        <f t="shared" si="3"/>
        <v>2.6666666666666665</v>
      </c>
      <c r="K58" s="21">
        <v>1</v>
      </c>
      <c r="L58" s="21">
        <v>1</v>
      </c>
      <c r="M58" s="21">
        <v>0</v>
      </c>
      <c r="N58" s="21">
        <v>3</v>
      </c>
      <c r="O58" s="23">
        <f t="shared" si="4"/>
        <v>1.25</v>
      </c>
      <c r="P58" s="24">
        <f t="shared" si="5"/>
        <v>3.333333333333333</v>
      </c>
    </row>
    <row r="59" spans="1:16" ht="34.5" customHeight="1" thickBot="1">
      <c r="A59" s="126"/>
      <c r="B59" s="143"/>
      <c r="C59" s="110" t="s">
        <v>79</v>
      </c>
      <c r="D59" s="20">
        <v>2</v>
      </c>
      <c r="E59" s="21">
        <v>5</v>
      </c>
      <c r="F59" s="21">
        <v>1</v>
      </c>
      <c r="G59" s="21">
        <v>3</v>
      </c>
      <c r="H59" s="21">
        <v>1</v>
      </c>
      <c r="I59" s="21">
        <v>4</v>
      </c>
      <c r="J59" s="22">
        <f t="shared" si="3"/>
        <v>2.6666666666666665</v>
      </c>
      <c r="K59" s="21">
        <v>1</v>
      </c>
      <c r="L59" s="21">
        <v>1</v>
      </c>
      <c r="M59" s="21">
        <v>0</v>
      </c>
      <c r="N59" s="21">
        <v>3</v>
      </c>
      <c r="O59" s="23">
        <f t="shared" si="4"/>
        <v>1.25</v>
      </c>
      <c r="P59" s="24">
        <f t="shared" si="5"/>
        <v>3.333333333333333</v>
      </c>
    </row>
    <row r="60" spans="1:16" ht="25.5" customHeight="1" thickBot="1">
      <c r="A60" s="126"/>
      <c r="B60" s="143"/>
      <c r="C60" s="110" t="s">
        <v>80</v>
      </c>
      <c r="D60" s="20">
        <v>2</v>
      </c>
      <c r="E60" s="21">
        <v>5</v>
      </c>
      <c r="F60" s="21">
        <v>1</v>
      </c>
      <c r="G60" s="21">
        <v>1</v>
      </c>
      <c r="H60" s="21">
        <v>1</v>
      </c>
      <c r="I60" s="21">
        <v>4</v>
      </c>
      <c r="J60" s="22">
        <f t="shared" si="3"/>
        <v>2.3333333333333335</v>
      </c>
      <c r="K60" s="21">
        <v>1</v>
      </c>
      <c r="L60" s="21">
        <v>1</v>
      </c>
      <c r="M60" s="21">
        <v>0</v>
      </c>
      <c r="N60" s="21">
        <v>3</v>
      </c>
      <c r="O60" s="23">
        <f t="shared" si="4"/>
        <v>1.25</v>
      </c>
      <c r="P60" s="24">
        <f t="shared" si="5"/>
        <v>2.916666666666667</v>
      </c>
    </row>
    <row r="61" spans="1:16" ht="25.5" customHeight="1" thickBot="1">
      <c r="A61" s="126"/>
      <c r="B61" s="143"/>
      <c r="C61" s="110" t="s">
        <v>82</v>
      </c>
      <c r="D61" s="20">
        <v>2</v>
      </c>
      <c r="E61" s="21">
        <v>2</v>
      </c>
      <c r="F61" s="21">
        <v>1</v>
      </c>
      <c r="G61" s="21">
        <v>1</v>
      </c>
      <c r="H61" s="21">
        <v>1</v>
      </c>
      <c r="I61" s="21">
        <v>3</v>
      </c>
      <c r="J61" s="22">
        <f t="shared" si="3"/>
        <v>1.6666666666666667</v>
      </c>
      <c r="K61" s="21">
        <v>1</v>
      </c>
      <c r="L61" s="21">
        <v>1</v>
      </c>
      <c r="M61" s="21">
        <v>0</v>
      </c>
      <c r="N61" s="21">
        <v>3</v>
      </c>
      <c r="O61" s="23">
        <f t="shared" si="4"/>
        <v>1.25</v>
      </c>
      <c r="P61" s="24">
        <f t="shared" si="5"/>
        <v>2.0833333333333335</v>
      </c>
    </row>
    <row r="62" spans="1:16" ht="13.5" thickBot="1">
      <c r="A62" s="126"/>
      <c r="B62" s="143"/>
      <c r="C62" s="110" t="s">
        <v>83</v>
      </c>
      <c r="D62" s="20">
        <v>2</v>
      </c>
      <c r="E62" s="21">
        <v>5</v>
      </c>
      <c r="F62" s="21">
        <v>1</v>
      </c>
      <c r="G62" s="21">
        <v>3</v>
      </c>
      <c r="H62" s="21">
        <v>1</v>
      </c>
      <c r="I62" s="21">
        <v>3</v>
      </c>
      <c r="J62" s="22">
        <f t="shared" si="3"/>
        <v>2.5</v>
      </c>
      <c r="K62" s="21">
        <v>1</v>
      </c>
      <c r="L62" s="21">
        <v>1</v>
      </c>
      <c r="M62" s="21">
        <v>0</v>
      </c>
      <c r="N62" s="21">
        <v>2</v>
      </c>
      <c r="O62" s="23">
        <f t="shared" si="4"/>
        <v>1</v>
      </c>
      <c r="P62" s="24">
        <f t="shared" si="5"/>
        <v>2.5</v>
      </c>
    </row>
    <row r="63" spans="1:16" ht="13.5" thickBot="1">
      <c r="A63" s="126"/>
      <c r="B63" s="143"/>
      <c r="C63" s="110" t="s">
        <v>84</v>
      </c>
      <c r="D63" s="20">
        <v>3</v>
      </c>
      <c r="E63" s="21">
        <v>5</v>
      </c>
      <c r="F63" s="21">
        <v>2</v>
      </c>
      <c r="G63" s="21">
        <v>4</v>
      </c>
      <c r="H63" s="21">
        <v>2</v>
      </c>
      <c r="I63" s="21">
        <v>3</v>
      </c>
      <c r="J63" s="22">
        <f t="shared" si="3"/>
        <v>3.1666666666666665</v>
      </c>
      <c r="K63" s="21">
        <v>1</v>
      </c>
      <c r="L63" s="21">
        <v>1</v>
      </c>
      <c r="M63" s="21">
        <v>1</v>
      </c>
      <c r="N63" s="21">
        <v>3</v>
      </c>
      <c r="O63" s="23">
        <f t="shared" si="4"/>
        <v>1.5</v>
      </c>
      <c r="P63" s="24">
        <f t="shared" si="5"/>
        <v>4.75</v>
      </c>
    </row>
    <row r="64" spans="1:16" ht="51.75" thickBot="1">
      <c r="A64" s="126"/>
      <c r="B64" s="143"/>
      <c r="C64" s="110" t="s">
        <v>85</v>
      </c>
      <c r="D64" s="20">
        <v>2</v>
      </c>
      <c r="E64" s="21">
        <v>5</v>
      </c>
      <c r="F64" s="21">
        <v>1</v>
      </c>
      <c r="G64" s="21">
        <v>3</v>
      </c>
      <c r="H64" s="21">
        <v>1</v>
      </c>
      <c r="I64" s="21">
        <v>3</v>
      </c>
      <c r="J64" s="22">
        <f t="shared" si="3"/>
        <v>2.5</v>
      </c>
      <c r="K64" s="21">
        <v>1</v>
      </c>
      <c r="L64" s="21">
        <v>1</v>
      </c>
      <c r="M64" s="21">
        <v>0</v>
      </c>
      <c r="N64" s="21">
        <v>1</v>
      </c>
      <c r="O64" s="23">
        <f t="shared" si="4"/>
        <v>0.75</v>
      </c>
      <c r="P64" s="24">
        <f t="shared" si="5"/>
        <v>1.875</v>
      </c>
    </row>
    <row r="65" spans="1:16" ht="24" customHeight="1" thickBot="1">
      <c r="A65" s="126"/>
      <c r="B65" s="143"/>
      <c r="C65" s="110" t="s">
        <v>86</v>
      </c>
      <c r="D65" s="20">
        <v>2</v>
      </c>
      <c r="E65" s="21">
        <v>5</v>
      </c>
      <c r="F65" s="21">
        <v>1</v>
      </c>
      <c r="G65" s="21">
        <v>3</v>
      </c>
      <c r="H65" s="21">
        <v>1</v>
      </c>
      <c r="I65" s="21">
        <v>3</v>
      </c>
      <c r="J65" s="22">
        <f t="shared" si="3"/>
        <v>2.5</v>
      </c>
      <c r="K65" s="21">
        <v>1</v>
      </c>
      <c r="L65" s="21">
        <v>1</v>
      </c>
      <c r="M65" s="21">
        <v>0</v>
      </c>
      <c r="N65" s="21">
        <v>2</v>
      </c>
      <c r="O65" s="23">
        <f t="shared" si="4"/>
        <v>1</v>
      </c>
      <c r="P65" s="24">
        <f t="shared" si="5"/>
        <v>2.5</v>
      </c>
    </row>
    <row r="66" spans="1:16" ht="25.5">
      <c r="A66" s="126"/>
      <c r="B66" s="143"/>
      <c r="C66" s="110" t="s">
        <v>87</v>
      </c>
      <c r="D66" s="20">
        <v>2</v>
      </c>
      <c r="E66" s="21">
        <v>5</v>
      </c>
      <c r="F66" s="21">
        <v>1</v>
      </c>
      <c r="G66" s="21">
        <v>1</v>
      </c>
      <c r="H66" s="21">
        <v>1</v>
      </c>
      <c r="I66" s="21">
        <v>3</v>
      </c>
      <c r="J66" s="22">
        <f t="shared" si="3"/>
        <v>2.1666666666666665</v>
      </c>
      <c r="K66" s="21">
        <v>1</v>
      </c>
      <c r="L66" s="21">
        <v>1</v>
      </c>
      <c r="M66" s="21">
        <v>0</v>
      </c>
      <c r="N66" s="21">
        <v>3</v>
      </c>
      <c r="O66" s="23">
        <f t="shared" si="4"/>
        <v>1.25</v>
      </c>
      <c r="P66" s="24">
        <f t="shared" si="5"/>
        <v>2.708333333333333</v>
      </c>
    </row>
    <row r="67" spans="1:16" ht="28.5" customHeight="1">
      <c r="A67" s="126"/>
      <c r="B67" s="134" t="s">
        <v>88</v>
      </c>
      <c r="C67" s="104" t="s">
        <v>165</v>
      </c>
      <c r="D67" s="20">
        <v>5</v>
      </c>
      <c r="E67" s="21">
        <v>5</v>
      </c>
      <c r="F67" s="21">
        <v>1</v>
      </c>
      <c r="G67" s="21">
        <v>3</v>
      </c>
      <c r="H67" s="21">
        <v>1</v>
      </c>
      <c r="I67" s="21">
        <v>4</v>
      </c>
      <c r="J67" s="22">
        <f t="shared" si="3"/>
        <v>3.1666666666666665</v>
      </c>
      <c r="K67" s="21">
        <v>1</v>
      </c>
      <c r="L67" s="21">
        <v>1</v>
      </c>
      <c r="M67" s="21">
        <v>0</v>
      </c>
      <c r="N67" s="21">
        <v>3</v>
      </c>
      <c r="O67" s="23">
        <f t="shared" si="4"/>
        <v>1.25</v>
      </c>
      <c r="P67" s="24">
        <f t="shared" si="5"/>
        <v>3.958333333333333</v>
      </c>
    </row>
    <row r="68" spans="1:16" ht="21" customHeight="1">
      <c r="A68" s="126"/>
      <c r="B68" s="135"/>
      <c r="C68" s="104" t="s">
        <v>89</v>
      </c>
      <c r="D68" s="20">
        <v>2</v>
      </c>
      <c r="E68" s="21">
        <v>5</v>
      </c>
      <c r="F68" s="21">
        <v>1</v>
      </c>
      <c r="G68" s="21">
        <v>1</v>
      </c>
      <c r="H68" s="21">
        <v>1</v>
      </c>
      <c r="I68" s="21">
        <v>3</v>
      </c>
      <c r="J68" s="22">
        <f aca="true" t="shared" si="6" ref="J68:J73">(D68+E68+F68+G68+H68+I68)/6</f>
        <v>2.1666666666666665</v>
      </c>
      <c r="K68" s="21">
        <v>1</v>
      </c>
      <c r="L68" s="21">
        <v>1</v>
      </c>
      <c r="M68" s="21">
        <v>0</v>
      </c>
      <c r="N68" s="21">
        <v>3</v>
      </c>
      <c r="O68" s="23">
        <f aca="true" t="shared" si="7" ref="O68:O73">(K68+L68+M68+N68)/4</f>
        <v>1.25</v>
      </c>
      <c r="P68" s="24">
        <f aca="true" t="shared" si="8" ref="P68:P73">J68*O68</f>
        <v>2.708333333333333</v>
      </c>
    </row>
    <row r="69" spans="1:16" ht="21" customHeight="1">
      <c r="A69" s="126"/>
      <c r="B69" s="136"/>
      <c r="C69" s="104" t="s">
        <v>76</v>
      </c>
      <c r="D69" s="20">
        <v>2</v>
      </c>
      <c r="E69" s="21">
        <v>5</v>
      </c>
      <c r="F69" s="21">
        <v>1</v>
      </c>
      <c r="G69" s="21">
        <v>1</v>
      </c>
      <c r="H69" s="21">
        <v>1</v>
      </c>
      <c r="I69" s="21">
        <v>3</v>
      </c>
      <c r="J69" s="22">
        <f t="shared" si="6"/>
        <v>2.1666666666666665</v>
      </c>
      <c r="K69" s="21">
        <v>1</v>
      </c>
      <c r="L69" s="21">
        <v>1</v>
      </c>
      <c r="M69" s="21">
        <v>0</v>
      </c>
      <c r="N69" s="21">
        <v>3</v>
      </c>
      <c r="O69" s="23">
        <f t="shared" si="7"/>
        <v>1.25</v>
      </c>
      <c r="P69" s="24">
        <f t="shared" si="8"/>
        <v>2.708333333333333</v>
      </c>
    </row>
    <row r="70" spans="1:16" ht="36" customHeight="1">
      <c r="A70" s="126"/>
      <c r="B70" s="144" t="s">
        <v>90</v>
      </c>
      <c r="C70" s="104" t="s">
        <v>91</v>
      </c>
      <c r="D70" s="20">
        <v>2</v>
      </c>
      <c r="E70" s="21">
        <v>2</v>
      </c>
      <c r="F70" s="21">
        <v>1</v>
      </c>
      <c r="G70" s="21">
        <v>1</v>
      </c>
      <c r="H70" s="21">
        <v>1</v>
      </c>
      <c r="I70" s="21">
        <v>3</v>
      </c>
      <c r="J70" s="22">
        <f t="shared" si="6"/>
        <v>1.6666666666666667</v>
      </c>
      <c r="K70" s="21">
        <v>1</v>
      </c>
      <c r="L70" s="21">
        <v>1</v>
      </c>
      <c r="M70" s="21">
        <v>0</v>
      </c>
      <c r="N70" s="21">
        <v>3</v>
      </c>
      <c r="O70" s="23">
        <f t="shared" si="7"/>
        <v>1.25</v>
      </c>
      <c r="P70" s="24">
        <f t="shared" si="8"/>
        <v>2.0833333333333335</v>
      </c>
    </row>
    <row r="71" spans="1:16" ht="24" customHeight="1">
      <c r="A71" s="126"/>
      <c r="B71" s="144"/>
      <c r="C71" s="104" t="s">
        <v>92</v>
      </c>
      <c r="D71" s="20">
        <v>2</v>
      </c>
      <c r="E71" s="21">
        <v>2</v>
      </c>
      <c r="F71" s="21">
        <v>1</v>
      </c>
      <c r="G71" s="21">
        <v>1</v>
      </c>
      <c r="H71" s="21">
        <v>1</v>
      </c>
      <c r="I71" s="21">
        <v>3</v>
      </c>
      <c r="J71" s="22">
        <f t="shared" si="6"/>
        <v>1.6666666666666667</v>
      </c>
      <c r="K71" s="21">
        <v>1</v>
      </c>
      <c r="L71" s="21">
        <v>1</v>
      </c>
      <c r="M71" s="21">
        <v>0</v>
      </c>
      <c r="N71" s="21">
        <v>3</v>
      </c>
      <c r="O71" s="23">
        <f t="shared" si="7"/>
        <v>1.25</v>
      </c>
      <c r="P71" s="24">
        <f t="shared" si="8"/>
        <v>2.0833333333333335</v>
      </c>
    </row>
    <row r="72" spans="1:16" ht="24" customHeight="1">
      <c r="A72" s="126"/>
      <c r="B72" s="134" t="s">
        <v>93</v>
      </c>
      <c r="C72" s="104" t="s">
        <v>94</v>
      </c>
      <c r="D72" s="20">
        <v>2</v>
      </c>
      <c r="E72" s="21">
        <v>2</v>
      </c>
      <c r="F72" s="21">
        <v>1</v>
      </c>
      <c r="G72" s="21">
        <v>1</v>
      </c>
      <c r="H72" s="21">
        <v>1</v>
      </c>
      <c r="I72" s="21">
        <v>3</v>
      </c>
      <c r="J72" s="22">
        <f t="shared" si="6"/>
        <v>1.6666666666666667</v>
      </c>
      <c r="K72" s="21">
        <v>1</v>
      </c>
      <c r="L72" s="21">
        <v>1</v>
      </c>
      <c r="M72" s="21">
        <v>0</v>
      </c>
      <c r="N72" s="21">
        <v>3</v>
      </c>
      <c r="O72" s="23">
        <f t="shared" si="7"/>
        <v>1.25</v>
      </c>
      <c r="P72" s="24">
        <f t="shared" si="8"/>
        <v>2.0833333333333335</v>
      </c>
    </row>
    <row r="73" spans="1:16" ht="12.75">
      <c r="A73" s="126"/>
      <c r="B73" s="135"/>
      <c r="C73" s="104" t="s">
        <v>95</v>
      </c>
      <c r="D73" s="20">
        <v>1</v>
      </c>
      <c r="E73" s="21">
        <v>2</v>
      </c>
      <c r="F73" s="21">
        <v>1</v>
      </c>
      <c r="G73" s="21">
        <v>1</v>
      </c>
      <c r="H73" s="21">
        <v>1</v>
      </c>
      <c r="I73" s="21">
        <v>3</v>
      </c>
      <c r="J73" s="22">
        <f t="shared" si="6"/>
        <v>1.5</v>
      </c>
      <c r="K73" s="21">
        <v>1</v>
      </c>
      <c r="L73" s="21">
        <v>1</v>
      </c>
      <c r="M73" s="21">
        <v>0</v>
      </c>
      <c r="N73" s="21">
        <v>3</v>
      </c>
      <c r="O73" s="23">
        <f t="shared" si="7"/>
        <v>1.25</v>
      </c>
      <c r="P73" s="24">
        <f t="shared" si="8"/>
        <v>1.875</v>
      </c>
    </row>
    <row r="74" spans="1:16" ht="30" customHeight="1">
      <c r="A74" s="121"/>
      <c r="B74" s="141"/>
      <c r="C74" s="104" t="s">
        <v>166</v>
      </c>
      <c r="D74" s="20">
        <v>2</v>
      </c>
      <c r="E74" s="21">
        <v>2</v>
      </c>
      <c r="F74" s="21">
        <v>1</v>
      </c>
      <c r="G74" s="21">
        <v>1</v>
      </c>
      <c r="H74" s="21">
        <v>1</v>
      </c>
      <c r="I74" s="21">
        <v>3</v>
      </c>
      <c r="J74" s="22">
        <f aca="true" t="shared" si="9" ref="J74:J79">(D74+E74+F74+G74+H74+I74)/6</f>
        <v>1.6666666666666667</v>
      </c>
      <c r="K74" s="21">
        <v>1</v>
      </c>
      <c r="L74" s="21">
        <v>1</v>
      </c>
      <c r="M74" s="21">
        <v>0</v>
      </c>
      <c r="N74" s="21">
        <v>3</v>
      </c>
      <c r="O74" s="23">
        <f aca="true" t="shared" si="10" ref="O74:O79">(K74+L74+M74+N74)/4</f>
        <v>1.25</v>
      </c>
      <c r="P74" s="24">
        <f aca="true" t="shared" si="11" ref="P74:P79">J74*O74</f>
        <v>2.0833333333333335</v>
      </c>
    </row>
    <row r="75" spans="1:16" ht="33.75" customHeight="1">
      <c r="A75" s="122"/>
      <c r="B75" s="142"/>
      <c r="C75" s="104" t="s">
        <v>167</v>
      </c>
      <c r="D75" s="20">
        <v>5</v>
      </c>
      <c r="E75" s="21">
        <v>2</v>
      </c>
      <c r="F75" s="21">
        <v>1</v>
      </c>
      <c r="G75" s="21">
        <v>1</v>
      </c>
      <c r="H75" s="21">
        <v>1</v>
      </c>
      <c r="I75" s="21">
        <v>1</v>
      </c>
      <c r="J75" s="22">
        <f t="shared" si="9"/>
        <v>1.8333333333333333</v>
      </c>
      <c r="K75" s="21">
        <v>1</v>
      </c>
      <c r="L75" s="21">
        <v>1</v>
      </c>
      <c r="M75" s="21">
        <v>0</v>
      </c>
      <c r="N75" s="21">
        <v>3</v>
      </c>
      <c r="O75" s="23">
        <f t="shared" si="10"/>
        <v>1.25</v>
      </c>
      <c r="P75" s="24">
        <f t="shared" si="11"/>
        <v>2.2916666666666665</v>
      </c>
    </row>
    <row r="76" spans="1:16" ht="1.5" customHeight="1" thickBot="1">
      <c r="A76" s="36"/>
      <c r="B76" s="36"/>
      <c r="C76" s="36"/>
      <c r="D76" s="20"/>
      <c r="E76" s="21"/>
      <c r="F76" s="21"/>
      <c r="G76" s="21"/>
      <c r="H76" s="21"/>
      <c r="I76" s="21"/>
      <c r="J76" s="22">
        <f t="shared" si="9"/>
        <v>0</v>
      </c>
      <c r="K76" s="21"/>
      <c r="L76" s="21"/>
      <c r="M76" s="21"/>
      <c r="N76" s="21"/>
      <c r="O76" s="23">
        <f t="shared" si="10"/>
        <v>0</v>
      </c>
      <c r="P76" s="24">
        <f t="shared" si="11"/>
        <v>0</v>
      </c>
    </row>
    <row r="77" spans="1:16" ht="12.75" hidden="1">
      <c r="A77" s="36"/>
      <c r="B77" s="36"/>
      <c r="C77" s="36"/>
      <c r="D77" s="20"/>
      <c r="E77" s="21"/>
      <c r="F77" s="21"/>
      <c r="G77" s="21"/>
      <c r="H77" s="21"/>
      <c r="I77" s="21"/>
      <c r="J77" s="22">
        <f t="shared" si="9"/>
        <v>0</v>
      </c>
      <c r="K77" s="21"/>
      <c r="L77" s="21"/>
      <c r="M77" s="21"/>
      <c r="N77" s="21"/>
      <c r="O77" s="23">
        <f t="shared" si="10"/>
        <v>0</v>
      </c>
      <c r="P77" s="24">
        <f t="shared" si="11"/>
        <v>0</v>
      </c>
    </row>
    <row r="78" spans="1:16" ht="27" customHeight="1" thickBot="1">
      <c r="A78" s="125" t="s">
        <v>170</v>
      </c>
      <c r="B78" s="143" t="s">
        <v>172</v>
      </c>
      <c r="C78" s="104" t="s">
        <v>171</v>
      </c>
      <c r="D78" s="20">
        <v>2</v>
      </c>
      <c r="E78" s="21">
        <v>5</v>
      </c>
      <c r="F78" s="21">
        <v>1</v>
      </c>
      <c r="G78" s="21">
        <v>3</v>
      </c>
      <c r="H78" s="21">
        <v>1</v>
      </c>
      <c r="I78" s="21">
        <v>1</v>
      </c>
      <c r="J78" s="22">
        <f t="shared" si="9"/>
        <v>2.1666666666666665</v>
      </c>
      <c r="K78" s="21">
        <v>1</v>
      </c>
      <c r="L78" s="21">
        <v>1</v>
      </c>
      <c r="M78" s="21">
        <v>0</v>
      </c>
      <c r="N78" s="21">
        <v>2</v>
      </c>
      <c r="O78" s="23">
        <f t="shared" si="10"/>
        <v>1</v>
      </c>
      <c r="P78" s="24">
        <f t="shared" si="11"/>
        <v>2.1666666666666665</v>
      </c>
    </row>
    <row r="79" spans="1:16" ht="27" customHeight="1">
      <c r="A79" s="126"/>
      <c r="B79" s="139"/>
      <c r="C79" s="107" t="s">
        <v>169</v>
      </c>
      <c r="D79" s="30">
        <v>3</v>
      </c>
      <c r="E79" s="31">
        <v>5</v>
      </c>
      <c r="F79" s="31">
        <v>1</v>
      </c>
      <c r="G79" s="31">
        <v>5</v>
      </c>
      <c r="H79" s="31">
        <v>5</v>
      </c>
      <c r="I79" s="31">
        <v>1</v>
      </c>
      <c r="J79" s="92">
        <f t="shared" si="9"/>
        <v>3.3333333333333335</v>
      </c>
      <c r="K79" s="31">
        <v>1</v>
      </c>
      <c r="L79" s="31">
        <v>1</v>
      </c>
      <c r="M79" s="31">
        <v>0</v>
      </c>
      <c r="N79" s="31">
        <v>2</v>
      </c>
      <c r="O79" s="93">
        <f t="shared" si="10"/>
        <v>1</v>
      </c>
      <c r="P79" s="94">
        <f t="shared" si="11"/>
        <v>3.3333333333333335</v>
      </c>
    </row>
  </sheetData>
  <sheetProtection selectLockedCells="1" selectUnlockedCells="1"/>
  <mergeCells count="26">
    <mergeCell ref="A78:A79"/>
    <mergeCell ref="B78:B79"/>
    <mergeCell ref="O2:O3"/>
    <mergeCell ref="P2:P3"/>
    <mergeCell ref="A32:A56"/>
    <mergeCell ref="B32:B45"/>
    <mergeCell ref="A13:A31"/>
    <mergeCell ref="B20:B23"/>
    <mergeCell ref="B16:B19"/>
    <mergeCell ref="A5:A12"/>
    <mergeCell ref="B5:B6"/>
    <mergeCell ref="B8:B12"/>
    <mergeCell ref="B72:B75"/>
    <mergeCell ref="B57:B66"/>
    <mergeCell ref="B70:B71"/>
    <mergeCell ref="B46:B55"/>
    <mergeCell ref="A57:A75"/>
    <mergeCell ref="B14:B15"/>
    <mergeCell ref="A1:P1"/>
    <mergeCell ref="A2:C3"/>
    <mergeCell ref="D2:I2"/>
    <mergeCell ref="J2:J3"/>
    <mergeCell ref="K2:N2"/>
    <mergeCell ref="B67:B69"/>
    <mergeCell ref="B27:B31"/>
    <mergeCell ref="B24:B25"/>
  </mergeCells>
  <printOptions/>
  <pageMargins left="0.7" right="0.7" top="0.75" bottom="0.75" header="0.3" footer="0.5118055555555555"/>
  <pageSetup fitToHeight="3" fitToWidth="1" horizontalDpi="600" verticalDpi="600" orientation="landscape" paperSize="8" scale="91" r:id="rId1"/>
  <rowBreaks count="1" manualBreakCount="1">
    <brk id="3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9"/>
  <sheetViews>
    <sheetView tabSelected="1" zoomScale="90" zoomScaleNormal="90" zoomScalePageLayoutView="0" workbookViewId="0" topLeftCell="A1">
      <selection activeCell="A1" sqref="A1"/>
    </sheetView>
  </sheetViews>
  <sheetFormatPr defaultColWidth="9.140625" defaultRowHeight="24.75" customHeight="1"/>
  <cols>
    <col min="1" max="1" width="23.00390625" style="37" customWidth="1"/>
    <col min="2" max="7" width="9.140625" style="37" customWidth="1"/>
    <col min="8" max="8" width="11.140625" style="37" customWidth="1"/>
    <col min="9" max="15" width="9.140625" style="37" customWidth="1"/>
    <col min="16" max="16" width="15.7109375" style="37" customWidth="1"/>
    <col min="17" max="17" width="9.140625" style="38" customWidth="1"/>
    <col min="18" max="18" width="9.00390625" style="39" customWidth="1"/>
    <col min="19" max="19" width="9.140625" style="40" customWidth="1"/>
    <col min="20" max="16384" width="9.140625" style="37" customWidth="1"/>
  </cols>
  <sheetData>
    <row r="1" spans="1:19" ht="24.75" customHeight="1">
      <c r="A1" s="41" t="s">
        <v>96</v>
      </c>
      <c r="B1" s="177" t="s">
        <v>97</v>
      </c>
      <c r="C1" s="177"/>
      <c r="D1" s="177"/>
      <c r="E1" s="177"/>
      <c r="F1" s="177"/>
      <c r="G1" s="177"/>
      <c r="H1" s="177"/>
      <c r="I1" s="177"/>
      <c r="J1" s="177"/>
      <c r="K1" s="177"/>
      <c r="L1" s="177"/>
      <c r="M1" s="177"/>
      <c r="N1" s="177"/>
      <c r="O1" s="177"/>
      <c r="P1" s="177"/>
      <c r="Q1" s="178" t="s">
        <v>98</v>
      </c>
      <c r="R1" s="178"/>
      <c r="S1" s="42"/>
    </row>
    <row r="2" spans="1:19" ht="24.75" customHeight="1">
      <c r="A2" s="43" t="s">
        <v>99</v>
      </c>
      <c r="B2" s="179" t="s">
        <v>97</v>
      </c>
      <c r="C2" s="179"/>
      <c r="D2" s="179"/>
      <c r="E2" s="179"/>
      <c r="F2" s="179"/>
      <c r="G2" s="179"/>
      <c r="H2" s="179"/>
      <c r="I2" s="179"/>
      <c r="J2" s="179"/>
      <c r="K2" s="179"/>
      <c r="L2" s="179"/>
      <c r="M2" s="179"/>
      <c r="N2" s="179"/>
      <c r="O2" s="179"/>
      <c r="P2" s="179"/>
      <c r="Q2" s="178"/>
      <c r="R2" s="178"/>
      <c r="S2" s="42"/>
    </row>
    <row r="3" spans="1:19" ht="24.75" customHeight="1">
      <c r="A3" s="180" t="s">
        <v>0</v>
      </c>
      <c r="B3" s="180"/>
      <c r="C3" s="180"/>
      <c r="D3" s="180"/>
      <c r="E3" s="180"/>
      <c r="F3" s="180"/>
      <c r="G3" s="180"/>
      <c r="H3" s="180"/>
      <c r="I3" s="180"/>
      <c r="J3" s="180"/>
      <c r="K3" s="180"/>
      <c r="L3" s="180"/>
      <c r="M3" s="180"/>
      <c r="N3" s="180"/>
      <c r="O3" s="180"/>
      <c r="P3" s="180"/>
      <c r="Q3" s="178"/>
      <c r="R3" s="178"/>
      <c r="S3" s="44"/>
    </row>
    <row r="4" spans="1:18" ht="24.75" customHeight="1">
      <c r="A4" s="174" t="s">
        <v>5</v>
      </c>
      <c r="B4" s="154" t="s">
        <v>100</v>
      </c>
      <c r="C4" s="154"/>
      <c r="D4" s="154"/>
      <c r="E4" s="154"/>
      <c r="F4" s="154"/>
      <c r="G4" s="154"/>
      <c r="H4" s="154"/>
      <c r="I4" s="167" t="s">
        <v>101</v>
      </c>
      <c r="J4" s="167"/>
      <c r="K4" s="167"/>
      <c r="L4" s="167"/>
      <c r="M4" s="167"/>
      <c r="N4" s="167"/>
      <c r="O4" s="167"/>
      <c r="P4" s="167"/>
      <c r="Q4" s="45">
        <v>1</v>
      </c>
      <c r="R4" s="46"/>
    </row>
    <row r="5" spans="1:18" ht="24.75" customHeight="1">
      <c r="A5" s="174"/>
      <c r="B5" s="154"/>
      <c r="C5" s="154"/>
      <c r="D5" s="154"/>
      <c r="E5" s="154"/>
      <c r="F5" s="154"/>
      <c r="G5" s="154"/>
      <c r="H5" s="154"/>
      <c r="I5" s="175" t="s">
        <v>102</v>
      </c>
      <c r="J5" s="175"/>
      <c r="K5" s="175"/>
      <c r="L5" s="175"/>
      <c r="M5" s="175"/>
      <c r="N5" s="175"/>
      <c r="O5" s="175"/>
      <c r="P5" s="175"/>
      <c r="Q5" s="47">
        <v>2</v>
      </c>
      <c r="R5" s="48"/>
    </row>
    <row r="6" spans="1:18" ht="24.75" customHeight="1">
      <c r="A6" s="174"/>
      <c r="B6" s="154"/>
      <c r="C6" s="154"/>
      <c r="D6" s="154"/>
      <c r="E6" s="154"/>
      <c r="F6" s="154"/>
      <c r="G6" s="154"/>
      <c r="H6" s="154"/>
      <c r="I6" s="175" t="s">
        <v>103</v>
      </c>
      <c r="J6" s="175"/>
      <c r="K6" s="175"/>
      <c r="L6" s="175"/>
      <c r="M6" s="175"/>
      <c r="N6" s="175"/>
      <c r="O6" s="175"/>
      <c r="P6" s="175"/>
      <c r="Q6" s="47">
        <v>3</v>
      </c>
      <c r="R6" s="48"/>
    </row>
    <row r="7" spans="1:18" ht="24.75" customHeight="1">
      <c r="A7" s="174"/>
      <c r="B7" s="154"/>
      <c r="C7" s="154"/>
      <c r="D7" s="154"/>
      <c r="E7" s="154"/>
      <c r="F7" s="154"/>
      <c r="G7" s="154"/>
      <c r="H7" s="154"/>
      <c r="I7" s="175" t="s">
        <v>104</v>
      </c>
      <c r="J7" s="175"/>
      <c r="K7" s="175"/>
      <c r="L7" s="175"/>
      <c r="M7" s="175"/>
      <c r="N7" s="175"/>
      <c r="O7" s="175"/>
      <c r="P7" s="175"/>
      <c r="Q7" s="47">
        <v>4</v>
      </c>
      <c r="R7" s="48" t="s">
        <v>105</v>
      </c>
    </row>
    <row r="8" spans="1:18" ht="24.75" customHeight="1">
      <c r="A8" s="174"/>
      <c r="B8" s="154"/>
      <c r="C8" s="154"/>
      <c r="D8" s="154"/>
      <c r="E8" s="154"/>
      <c r="F8" s="154"/>
      <c r="G8" s="154"/>
      <c r="H8" s="154"/>
      <c r="I8" s="176" t="s">
        <v>106</v>
      </c>
      <c r="J8" s="176"/>
      <c r="K8" s="176"/>
      <c r="L8" s="176"/>
      <c r="M8" s="176"/>
      <c r="N8" s="176"/>
      <c r="O8" s="176"/>
      <c r="P8" s="176"/>
      <c r="Q8" s="49">
        <v>5</v>
      </c>
      <c r="R8" s="50"/>
    </row>
    <row r="9" spans="1:18" ht="24.75" customHeight="1" hidden="1">
      <c r="A9" s="51"/>
      <c r="B9" s="52"/>
      <c r="C9" s="53"/>
      <c r="D9" s="53"/>
      <c r="E9" s="53"/>
      <c r="F9" s="53"/>
      <c r="G9" s="53"/>
      <c r="H9" s="54"/>
      <c r="I9" s="55"/>
      <c r="J9" s="55"/>
      <c r="K9" s="55"/>
      <c r="L9" s="55"/>
      <c r="M9" s="55"/>
      <c r="N9" s="55"/>
      <c r="O9" s="55"/>
      <c r="P9" s="56"/>
      <c r="Q9" s="57"/>
      <c r="R9" s="58">
        <f>(IF(R4="X",Q4,"0"))+(IF(R5="X",Q5,"0"))+(IF(R6="X",Q6,"0"))+(IF(R7="X",Q7,"0"))+(IF(R8="X",Q8,"0"))</f>
        <v>0</v>
      </c>
    </row>
    <row r="10" spans="1:18" ht="24.75" customHeight="1">
      <c r="A10" s="174" t="s">
        <v>6</v>
      </c>
      <c r="B10" s="154" t="s">
        <v>107</v>
      </c>
      <c r="C10" s="154"/>
      <c r="D10" s="154"/>
      <c r="E10" s="154"/>
      <c r="F10" s="154"/>
      <c r="G10" s="154"/>
      <c r="H10" s="154"/>
      <c r="I10" s="167" t="s">
        <v>108</v>
      </c>
      <c r="J10" s="167"/>
      <c r="K10" s="167"/>
      <c r="L10" s="167"/>
      <c r="M10" s="167"/>
      <c r="N10" s="167"/>
      <c r="O10" s="167"/>
      <c r="P10" s="167"/>
      <c r="Q10" s="45">
        <v>2</v>
      </c>
      <c r="R10" s="46"/>
    </row>
    <row r="11" spans="1:18" ht="24.75" customHeight="1">
      <c r="A11" s="174"/>
      <c r="B11" s="154"/>
      <c r="C11" s="154"/>
      <c r="D11" s="154"/>
      <c r="E11" s="154"/>
      <c r="F11" s="154"/>
      <c r="G11" s="154"/>
      <c r="H11" s="154"/>
      <c r="I11" s="169" t="s">
        <v>109</v>
      </c>
      <c r="J11" s="169"/>
      <c r="K11" s="169"/>
      <c r="L11" s="169"/>
      <c r="M11" s="169"/>
      <c r="N11" s="169"/>
      <c r="O11" s="169"/>
      <c r="P11" s="169"/>
      <c r="Q11" s="49">
        <v>5</v>
      </c>
      <c r="R11" s="50"/>
    </row>
    <row r="12" spans="1:18" ht="24.75" customHeight="1" hidden="1">
      <c r="A12" s="51"/>
      <c r="B12" s="52"/>
      <c r="C12" s="53"/>
      <c r="D12" s="53"/>
      <c r="E12" s="53"/>
      <c r="F12" s="53"/>
      <c r="G12" s="53"/>
      <c r="H12" s="54"/>
      <c r="I12" s="55"/>
      <c r="J12" s="55"/>
      <c r="K12" s="55"/>
      <c r="L12" s="55"/>
      <c r="M12" s="55"/>
      <c r="N12" s="55"/>
      <c r="O12" s="55"/>
      <c r="P12" s="56"/>
      <c r="Q12" s="47"/>
      <c r="R12" s="59">
        <f>(IF(R10="X",Q10,"0"))+(IF(R11="X",Q11,"0"))</f>
        <v>0</v>
      </c>
    </row>
    <row r="13" spans="1:18" ht="24.75" customHeight="1">
      <c r="A13" s="163" t="s">
        <v>7</v>
      </c>
      <c r="B13" s="154" t="s">
        <v>110</v>
      </c>
      <c r="C13" s="154"/>
      <c r="D13" s="154"/>
      <c r="E13" s="154"/>
      <c r="F13" s="154"/>
      <c r="G13" s="154"/>
      <c r="H13" s="154"/>
      <c r="I13" s="167" t="s">
        <v>111</v>
      </c>
      <c r="J13" s="167"/>
      <c r="K13" s="167"/>
      <c r="L13" s="167"/>
      <c r="M13" s="167"/>
      <c r="N13" s="167"/>
      <c r="O13" s="167"/>
      <c r="P13" s="167"/>
      <c r="Q13" s="45">
        <v>1</v>
      </c>
      <c r="R13" s="46"/>
    </row>
    <row r="14" spans="1:18" ht="24.75" customHeight="1">
      <c r="A14" s="163"/>
      <c r="B14" s="154"/>
      <c r="C14" s="154"/>
      <c r="D14" s="154"/>
      <c r="E14" s="154"/>
      <c r="F14" s="154"/>
      <c r="G14" s="154"/>
      <c r="H14" s="154"/>
      <c r="I14" s="168" t="s">
        <v>112</v>
      </c>
      <c r="J14" s="168"/>
      <c r="K14" s="168"/>
      <c r="L14" s="168"/>
      <c r="M14" s="168"/>
      <c r="N14" s="168"/>
      <c r="O14" s="168"/>
      <c r="P14" s="168"/>
      <c r="Q14" s="47">
        <v>3</v>
      </c>
      <c r="R14" s="48" t="s">
        <v>105</v>
      </c>
    </row>
    <row r="15" spans="1:18" ht="24.75" customHeight="1">
      <c r="A15" s="163"/>
      <c r="B15" s="154"/>
      <c r="C15" s="154"/>
      <c r="D15" s="154"/>
      <c r="E15" s="154"/>
      <c r="F15" s="154"/>
      <c r="G15" s="154"/>
      <c r="H15" s="154"/>
      <c r="I15" s="169" t="s">
        <v>113</v>
      </c>
      <c r="J15" s="169"/>
      <c r="K15" s="169"/>
      <c r="L15" s="169"/>
      <c r="M15" s="169"/>
      <c r="N15" s="169"/>
      <c r="O15" s="169"/>
      <c r="P15" s="169"/>
      <c r="Q15" s="49">
        <v>5</v>
      </c>
      <c r="R15" s="50"/>
    </row>
    <row r="16" spans="1:18" ht="24.75" customHeight="1" hidden="1">
      <c r="A16" s="60"/>
      <c r="B16" s="52"/>
      <c r="C16" s="53"/>
      <c r="D16" s="53"/>
      <c r="E16" s="53"/>
      <c r="F16" s="53"/>
      <c r="G16" s="53"/>
      <c r="H16" s="54"/>
      <c r="I16" s="55"/>
      <c r="J16" s="55"/>
      <c r="K16" s="55"/>
      <c r="L16" s="55"/>
      <c r="M16" s="55"/>
      <c r="N16" s="55"/>
      <c r="O16" s="55"/>
      <c r="P16" s="56"/>
      <c r="Q16" s="47"/>
      <c r="R16" s="59">
        <f>(IF(R13="X",Q13,"0"))+(IF(R14="X",Q14,"0"))+(IF(R15="X",Q15,"0"))</f>
        <v>0</v>
      </c>
    </row>
    <row r="17" spans="1:18" ht="24.75" customHeight="1">
      <c r="A17" s="163" t="s">
        <v>8</v>
      </c>
      <c r="B17" s="154" t="s">
        <v>114</v>
      </c>
      <c r="C17" s="154"/>
      <c r="D17" s="154"/>
      <c r="E17" s="154"/>
      <c r="F17" s="154"/>
      <c r="G17" s="154"/>
      <c r="H17" s="154"/>
      <c r="I17" s="171" t="s">
        <v>115</v>
      </c>
      <c r="J17" s="171"/>
      <c r="K17" s="171"/>
      <c r="L17" s="171"/>
      <c r="M17" s="171"/>
      <c r="N17" s="171"/>
      <c r="O17" s="171"/>
      <c r="P17" s="171"/>
      <c r="Q17" s="45">
        <v>1</v>
      </c>
      <c r="R17" s="46"/>
    </row>
    <row r="18" spans="1:18" ht="24.75" customHeight="1">
      <c r="A18" s="163"/>
      <c r="B18" s="154"/>
      <c r="C18" s="154"/>
      <c r="D18" s="154"/>
      <c r="E18" s="154"/>
      <c r="F18" s="154"/>
      <c r="G18" s="154"/>
      <c r="H18" s="154"/>
      <c r="I18" s="172" t="s">
        <v>116</v>
      </c>
      <c r="J18" s="172"/>
      <c r="K18" s="172"/>
      <c r="L18" s="172"/>
      <c r="M18" s="172"/>
      <c r="N18" s="172"/>
      <c r="O18" s="172"/>
      <c r="P18" s="172"/>
      <c r="Q18" s="47">
        <v>3</v>
      </c>
      <c r="R18" s="48" t="s">
        <v>105</v>
      </c>
    </row>
    <row r="19" spans="1:18" ht="24.75" customHeight="1">
      <c r="A19" s="163"/>
      <c r="B19" s="154"/>
      <c r="C19" s="154"/>
      <c r="D19" s="154"/>
      <c r="E19" s="154"/>
      <c r="F19" s="154"/>
      <c r="G19" s="154"/>
      <c r="H19" s="154"/>
      <c r="I19" s="173" t="s">
        <v>117</v>
      </c>
      <c r="J19" s="173"/>
      <c r="K19" s="173"/>
      <c r="L19" s="173"/>
      <c r="M19" s="173"/>
      <c r="N19" s="173"/>
      <c r="O19" s="173"/>
      <c r="P19" s="173"/>
      <c r="Q19" s="49">
        <v>5</v>
      </c>
      <c r="R19" s="50"/>
    </row>
    <row r="20" spans="1:18" ht="24.75" customHeight="1" hidden="1">
      <c r="A20" s="61"/>
      <c r="B20" s="62"/>
      <c r="C20" s="63"/>
      <c r="D20" s="63"/>
      <c r="E20" s="63"/>
      <c r="F20" s="63"/>
      <c r="G20" s="63"/>
      <c r="H20" s="64"/>
      <c r="I20" s="52"/>
      <c r="J20" s="53"/>
      <c r="K20" s="53"/>
      <c r="L20" s="53"/>
      <c r="M20" s="53"/>
      <c r="N20" s="53"/>
      <c r="O20" s="53"/>
      <c r="P20" s="65"/>
      <c r="Q20" s="47"/>
      <c r="R20" s="59">
        <f>(IF(R17="X",Q17,"0"))+(IF(R18="X",Q18,"0"))+(IF(R19="X",Q19,"0"))</f>
        <v>0</v>
      </c>
    </row>
    <row r="21" spans="1:18" ht="36.75" customHeight="1">
      <c r="A21" s="163" t="s">
        <v>9</v>
      </c>
      <c r="B21" s="154" t="s">
        <v>118</v>
      </c>
      <c r="C21" s="154"/>
      <c r="D21" s="154"/>
      <c r="E21" s="154"/>
      <c r="F21" s="154"/>
      <c r="G21" s="154"/>
      <c r="H21" s="154"/>
      <c r="I21" s="167" t="s">
        <v>119</v>
      </c>
      <c r="J21" s="167"/>
      <c r="K21" s="167"/>
      <c r="L21" s="167"/>
      <c r="M21" s="167"/>
      <c r="N21" s="167"/>
      <c r="O21" s="167"/>
      <c r="P21" s="167"/>
      <c r="Q21" s="45">
        <v>1</v>
      </c>
      <c r="R21" s="46"/>
    </row>
    <row r="22" spans="1:18" ht="42.75" customHeight="1">
      <c r="A22" s="163"/>
      <c r="B22" s="154"/>
      <c r="C22" s="154"/>
      <c r="D22" s="154"/>
      <c r="E22" s="154"/>
      <c r="F22" s="154"/>
      <c r="G22" s="154"/>
      <c r="H22" s="154"/>
      <c r="I22" s="169" t="s">
        <v>120</v>
      </c>
      <c r="J22" s="169"/>
      <c r="K22" s="169"/>
      <c r="L22" s="169"/>
      <c r="M22" s="169"/>
      <c r="N22" s="169"/>
      <c r="O22" s="169"/>
      <c r="P22" s="169"/>
      <c r="Q22" s="49">
        <v>5</v>
      </c>
      <c r="R22" s="50"/>
    </row>
    <row r="23" spans="1:18" ht="24.75" customHeight="1" hidden="1">
      <c r="A23" s="60"/>
      <c r="B23" s="52"/>
      <c r="C23" s="53"/>
      <c r="D23" s="53"/>
      <c r="E23" s="53"/>
      <c r="F23" s="53"/>
      <c r="G23" s="53"/>
      <c r="H23" s="54"/>
      <c r="I23" s="55"/>
      <c r="J23" s="55"/>
      <c r="K23" s="55"/>
      <c r="L23" s="55"/>
      <c r="M23" s="55"/>
      <c r="N23" s="55"/>
      <c r="O23" s="55"/>
      <c r="P23" s="56"/>
      <c r="Q23" s="47"/>
      <c r="R23" s="59">
        <f>(IF(R21="X",Q21,"0"))+(IF(R22="X",Q22,"0"))</f>
        <v>0</v>
      </c>
    </row>
    <row r="24" spans="1:18" ht="24.75" customHeight="1">
      <c r="A24" s="163" t="s">
        <v>121</v>
      </c>
      <c r="B24" s="154" t="s">
        <v>122</v>
      </c>
      <c r="C24" s="154"/>
      <c r="D24" s="154"/>
      <c r="E24" s="154"/>
      <c r="F24" s="154"/>
      <c r="G24" s="154"/>
      <c r="H24" s="154"/>
      <c r="I24" s="167" t="s">
        <v>123</v>
      </c>
      <c r="J24" s="167"/>
      <c r="K24" s="167"/>
      <c r="L24" s="167"/>
      <c r="M24" s="167"/>
      <c r="N24" s="167"/>
      <c r="O24" s="167"/>
      <c r="P24" s="167"/>
      <c r="Q24" s="45">
        <v>1</v>
      </c>
      <c r="R24" s="46"/>
    </row>
    <row r="25" spans="1:18" ht="24.75" customHeight="1">
      <c r="A25" s="163"/>
      <c r="B25" s="154"/>
      <c r="C25" s="154"/>
      <c r="D25" s="154"/>
      <c r="E25" s="154"/>
      <c r="F25" s="154"/>
      <c r="G25" s="154"/>
      <c r="H25" s="154"/>
      <c r="I25" s="168" t="s">
        <v>124</v>
      </c>
      <c r="J25" s="168"/>
      <c r="K25" s="168"/>
      <c r="L25" s="168"/>
      <c r="M25" s="168"/>
      <c r="N25" s="168"/>
      <c r="O25" s="168"/>
      <c r="P25" s="168"/>
      <c r="Q25" s="47">
        <v>2</v>
      </c>
      <c r="R25" s="48"/>
    </row>
    <row r="26" spans="1:18" ht="24.75" customHeight="1">
      <c r="A26" s="163"/>
      <c r="B26" s="154"/>
      <c r="C26" s="154"/>
      <c r="D26" s="154"/>
      <c r="E26" s="154"/>
      <c r="F26" s="154"/>
      <c r="G26" s="154"/>
      <c r="H26" s="154"/>
      <c r="I26" s="168" t="s">
        <v>125</v>
      </c>
      <c r="J26" s="168"/>
      <c r="K26" s="168"/>
      <c r="L26" s="168"/>
      <c r="M26" s="168"/>
      <c r="N26" s="168"/>
      <c r="O26" s="168"/>
      <c r="P26" s="168"/>
      <c r="Q26" s="47">
        <v>3</v>
      </c>
      <c r="R26" s="48" t="s">
        <v>105</v>
      </c>
    </row>
    <row r="27" spans="1:18" ht="24.75" customHeight="1">
      <c r="A27" s="163"/>
      <c r="B27" s="154"/>
      <c r="C27" s="154"/>
      <c r="D27" s="154"/>
      <c r="E27" s="154"/>
      <c r="F27" s="154"/>
      <c r="G27" s="154"/>
      <c r="H27" s="154"/>
      <c r="I27" s="168" t="s">
        <v>126</v>
      </c>
      <c r="J27" s="168"/>
      <c r="K27" s="168"/>
      <c r="L27" s="168"/>
      <c r="M27" s="168"/>
      <c r="N27" s="168"/>
      <c r="O27" s="168"/>
      <c r="P27" s="168"/>
      <c r="Q27" s="47">
        <v>4</v>
      </c>
      <c r="R27" s="48"/>
    </row>
    <row r="28" spans="1:18" ht="24.75" customHeight="1">
      <c r="A28" s="163"/>
      <c r="B28" s="154"/>
      <c r="C28" s="154"/>
      <c r="D28" s="154"/>
      <c r="E28" s="154"/>
      <c r="F28" s="154"/>
      <c r="G28" s="154"/>
      <c r="H28" s="154"/>
      <c r="I28" s="169" t="s">
        <v>127</v>
      </c>
      <c r="J28" s="169"/>
      <c r="K28" s="169"/>
      <c r="L28" s="169"/>
      <c r="M28" s="169"/>
      <c r="N28" s="169"/>
      <c r="O28" s="169"/>
      <c r="P28" s="169"/>
      <c r="Q28" s="49">
        <v>5</v>
      </c>
      <c r="R28" s="50"/>
    </row>
    <row r="29" spans="1:18" ht="24.75" customHeight="1" hidden="1">
      <c r="A29" s="66"/>
      <c r="B29" s="53"/>
      <c r="C29" s="53"/>
      <c r="D29" s="53"/>
      <c r="E29" s="53"/>
      <c r="F29" s="53"/>
      <c r="G29" s="53"/>
      <c r="H29" s="53"/>
      <c r="I29" s="67"/>
      <c r="J29" s="67"/>
      <c r="K29" s="67"/>
      <c r="L29" s="67"/>
      <c r="M29" s="67"/>
      <c r="N29" s="67"/>
      <c r="O29" s="67"/>
      <c r="P29" s="67"/>
      <c r="Q29" s="68"/>
      <c r="R29" s="69">
        <f>(IF(R24="X",Q24,"0"))+(IF(R25="X",Q25,"0"))+(IF(R26="X",Q26,"0"))+(IF(R27="X",Q27,"0"))+(IF(R28="X",Q28,"0"))</f>
        <v>0</v>
      </c>
    </row>
    <row r="30" spans="1:19" ht="24.75" customHeight="1" hidden="1">
      <c r="A30" s="70"/>
      <c r="B30" s="71"/>
      <c r="C30" s="71"/>
      <c r="D30" s="71"/>
      <c r="E30" s="71"/>
      <c r="F30" s="71"/>
      <c r="G30" s="71"/>
      <c r="H30" s="71"/>
      <c r="I30" s="67"/>
      <c r="J30" s="67"/>
      <c r="K30" s="67"/>
      <c r="L30" s="67"/>
      <c r="M30" s="67"/>
      <c r="N30" s="67"/>
      <c r="O30" s="67"/>
      <c r="P30" s="67"/>
      <c r="Q30" s="72">
        <f>R30/6</f>
        <v>0</v>
      </c>
      <c r="R30" s="73">
        <f>R9+R12+R16+R20+R23+R29</f>
        <v>0</v>
      </c>
      <c r="S30" s="40" t="s">
        <v>128</v>
      </c>
    </row>
    <row r="31" spans="1:18" ht="24.75" customHeight="1">
      <c r="A31" s="70"/>
      <c r="B31" s="71"/>
      <c r="C31" s="71"/>
      <c r="D31" s="71"/>
      <c r="E31" s="71"/>
      <c r="F31" s="71"/>
      <c r="G31" s="71"/>
      <c r="H31" s="71"/>
      <c r="I31" s="67"/>
      <c r="J31" s="67"/>
      <c r="K31" s="67"/>
      <c r="L31" s="67"/>
      <c r="M31" s="67"/>
      <c r="N31" s="67"/>
      <c r="O31" s="67"/>
      <c r="P31" s="67"/>
      <c r="Q31" s="68"/>
      <c r="R31" s="74"/>
    </row>
    <row r="32" spans="1:18" ht="24.75" customHeight="1">
      <c r="A32" s="170" t="s">
        <v>129</v>
      </c>
      <c r="B32" s="170"/>
      <c r="C32" s="170"/>
      <c r="D32" s="170"/>
      <c r="E32" s="170"/>
      <c r="F32" s="170"/>
      <c r="G32" s="170"/>
      <c r="H32" s="170"/>
      <c r="I32" s="170"/>
      <c r="J32" s="170"/>
      <c r="K32" s="170"/>
      <c r="L32" s="170"/>
      <c r="M32" s="170"/>
      <c r="N32" s="170"/>
      <c r="O32" s="170"/>
      <c r="P32" s="170"/>
      <c r="Q32" s="75"/>
      <c r="R32" s="76"/>
    </row>
    <row r="33" spans="1:18" ht="24.75" customHeight="1">
      <c r="A33" s="163" t="s">
        <v>11</v>
      </c>
      <c r="B33" s="154" t="s">
        <v>130</v>
      </c>
      <c r="C33" s="154"/>
      <c r="D33" s="154"/>
      <c r="E33" s="154"/>
      <c r="F33" s="154"/>
      <c r="G33" s="154"/>
      <c r="H33" s="154"/>
      <c r="I33" s="155" t="s">
        <v>131</v>
      </c>
      <c r="J33" s="155"/>
      <c r="K33" s="155"/>
      <c r="L33" s="155"/>
      <c r="M33" s="155"/>
      <c r="N33" s="155"/>
      <c r="O33" s="155"/>
      <c r="P33" s="155"/>
      <c r="Q33" s="77">
        <v>1</v>
      </c>
      <c r="R33" s="46"/>
    </row>
    <row r="34" spans="1:18" ht="24.75" customHeight="1">
      <c r="A34" s="163"/>
      <c r="B34" s="154"/>
      <c r="C34" s="154"/>
      <c r="D34" s="154"/>
      <c r="E34" s="154"/>
      <c r="F34" s="154"/>
      <c r="G34" s="154"/>
      <c r="H34" s="154"/>
      <c r="I34" s="156" t="s">
        <v>132</v>
      </c>
      <c r="J34" s="156"/>
      <c r="K34" s="156"/>
      <c r="L34" s="156"/>
      <c r="M34" s="156"/>
      <c r="N34" s="156"/>
      <c r="O34" s="156"/>
      <c r="P34" s="156"/>
      <c r="Q34" s="57">
        <v>2</v>
      </c>
      <c r="R34" s="48"/>
    </row>
    <row r="35" spans="1:18" ht="24.75" customHeight="1">
      <c r="A35" s="163"/>
      <c r="B35" s="154"/>
      <c r="C35" s="154"/>
      <c r="D35" s="154"/>
      <c r="E35" s="154"/>
      <c r="F35" s="154"/>
      <c r="G35" s="154"/>
      <c r="H35" s="154"/>
      <c r="I35" s="156" t="s">
        <v>133</v>
      </c>
      <c r="J35" s="156"/>
      <c r="K35" s="156"/>
      <c r="L35" s="156"/>
      <c r="M35" s="156"/>
      <c r="N35" s="156"/>
      <c r="O35" s="156"/>
      <c r="P35" s="156"/>
      <c r="Q35" s="57">
        <v>3</v>
      </c>
      <c r="R35" s="48"/>
    </row>
    <row r="36" spans="1:18" ht="24.75" customHeight="1">
      <c r="A36" s="163"/>
      <c r="B36" s="154"/>
      <c r="C36" s="154"/>
      <c r="D36" s="154"/>
      <c r="E36" s="154"/>
      <c r="F36" s="154"/>
      <c r="G36" s="154"/>
      <c r="H36" s="154"/>
      <c r="I36" s="156" t="s">
        <v>134</v>
      </c>
      <c r="J36" s="156"/>
      <c r="K36" s="156"/>
      <c r="L36" s="156"/>
      <c r="M36" s="156"/>
      <c r="N36" s="156"/>
      <c r="O36" s="156"/>
      <c r="P36" s="156"/>
      <c r="Q36" s="57">
        <v>4</v>
      </c>
      <c r="R36" s="48"/>
    </row>
    <row r="37" spans="1:18" ht="24.75" customHeight="1">
      <c r="A37" s="163"/>
      <c r="B37" s="154"/>
      <c r="C37" s="154"/>
      <c r="D37" s="154"/>
      <c r="E37" s="154"/>
      <c r="F37" s="154"/>
      <c r="G37" s="154"/>
      <c r="H37" s="154"/>
      <c r="I37" s="158" t="s">
        <v>135</v>
      </c>
      <c r="J37" s="158"/>
      <c r="K37" s="158"/>
      <c r="L37" s="158"/>
      <c r="M37" s="158"/>
      <c r="N37" s="158"/>
      <c r="O37" s="158"/>
      <c r="P37" s="158"/>
      <c r="Q37" s="78">
        <v>5</v>
      </c>
      <c r="R37" s="50"/>
    </row>
    <row r="38" spans="1:18" ht="24.75" customHeight="1" hidden="1">
      <c r="A38" s="60"/>
      <c r="B38" s="52"/>
      <c r="C38" s="53"/>
      <c r="D38" s="53"/>
      <c r="E38" s="53"/>
      <c r="F38" s="53"/>
      <c r="G38" s="53"/>
      <c r="H38" s="54"/>
      <c r="I38" s="55"/>
      <c r="J38" s="55"/>
      <c r="K38" s="55"/>
      <c r="L38" s="55"/>
      <c r="M38" s="55"/>
      <c r="N38" s="55"/>
      <c r="O38" s="55"/>
      <c r="P38" s="55"/>
      <c r="Q38" s="68"/>
      <c r="R38" s="58">
        <f>(IF(R33="X",Q33,"0"))+(IF(R34="X",Q34,"0"))+(IF(R35="X",Q35,"0"))+(IF(R36="X",Q36,"0"))+(IF(R37="X",Q37,"0"))</f>
        <v>0</v>
      </c>
    </row>
    <row r="39" spans="1:18" ht="36.75" customHeight="1">
      <c r="A39" s="163" t="s">
        <v>12</v>
      </c>
      <c r="B39" s="154" t="s">
        <v>136</v>
      </c>
      <c r="C39" s="154"/>
      <c r="D39" s="154"/>
      <c r="E39" s="154"/>
      <c r="F39" s="154"/>
      <c r="G39" s="154"/>
      <c r="H39" s="154"/>
      <c r="I39" s="164" t="s">
        <v>119</v>
      </c>
      <c r="J39" s="164"/>
      <c r="K39" s="164"/>
      <c r="L39" s="164"/>
      <c r="M39" s="164"/>
      <c r="N39" s="164"/>
      <c r="O39" s="164"/>
      <c r="P39" s="164"/>
      <c r="Q39" s="77">
        <v>1</v>
      </c>
      <c r="R39" s="46"/>
    </row>
    <row r="40" spans="1:18" ht="39" customHeight="1">
      <c r="A40" s="163"/>
      <c r="B40" s="154"/>
      <c r="C40" s="154"/>
      <c r="D40" s="154"/>
      <c r="E40" s="154"/>
      <c r="F40" s="154"/>
      <c r="G40" s="154"/>
      <c r="H40" s="154"/>
      <c r="I40" s="166" t="s">
        <v>120</v>
      </c>
      <c r="J40" s="166"/>
      <c r="K40" s="166"/>
      <c r="L40" s="166"/>
      <c r="M40" s="166"/>
      <c r="N40" s="166"/>
      <c r="O40" s="166"/>
      <c r="P40" s="166"/>
      <c r="Q40" s="78">
        <v>5</v>
      </c>
      <c r="R40" s="48"/>
    </row>
    <row r="41" spans="1:18" ht="24.75" customHeight="1" hidden="1">
      <c r="A41" s="60"/>
      <c r="B41" s="52"/>
      <c r="C41" s="53"/>
      <c r="D41" s="53"/>
      <c r="E41" s="53"/>
      <c r="F41" s="53"/>
      <c r="G41" s="53"/>
      <c r="H41" s="54"/>
      <c r="I41" s="55"/>
      <c r="J41" s="55"/>
      <c r="K41" s="55"/>
      <c r="L41" s="55"/>
      <c r="M41" s="55"/>
      <c r="N41" s="55"/>
      <c r="O41" s="55"/>
      <c r="P41" s="55"/>
      <c r="Q41" s="68"/>
      <c r="R41" s="58">
        <f>(IF(R39="X",Q39,"0"))+(IF(R40="X",Q40,"0"))</f>
        <v>0</v>
      </c>
    </row>
    <row r="42" spans="1:18" ht="24.75" customHeight="1">
      <c r="A42" s="163" t="s">
        <v>13</v>
      </c>
      <c r="B42" s="154" t="s">
        <v>137</v>
      </c>
      <c r="C42" s="154"/>
      <c r="D42" s="154"/>
      <c r="E42" s="154"/>
      <c r="F42" s="154"/>
      <c r="G42" s="154"/>
      <c r="H42" s="154"/>
      <c r="I42" s="164" t="s">
        <v>119</v>
      </c>
      <c r="J42" s="164"/>
      <c r="K42" s="164"/>
      <c r="L42" s="164"/>
      <c r="M42" s="164"/>
      <c r="N42" s="164"/>
      <c r="O42" s="164"/>
      <c r="P42" s="164"/>
      <c r="Q42" s="77">
        <v>0</v>
      </c>
      <c r="R42" s="46"/>
    </row>
    <row r="43" spans="1:18" ht="24.75" customHeight="1">
      <c r="A43" s="163"/>
      <c r="B43" s="154"/>
      <c r="C43" s="154"/>
      <c r="D43" s="154"/>
      <c r="E43" s="154"/>
      <c r="F43" s="154"/>
      <c r="G43" s="154"/>
      <c r="H43" s="154"/>
      <c r="I43" s="156" t="s">
        <v>138</v>
      </c>
      <c r="J43" s="156"/>
      <c r="K43" s="156"/>
      <c r="L43" s="156"/>
      <c r="M43" s="156"/>
      <c r="N43" s="156"/>
      <c r="O43" s="156"/>
      <c r="P43" s="156"/>
      <c r="Q43" s="57">
        <v>1</v>
      </c>
      <c r="R43" s="48"/>
    </row>
    <row r="44" spans="1:18" ht="24.75" customHeight="1">
      <c r="A44" s="163"/>
      <c r="B44" s="154"/>
      <c r="C44" s="154"/>
      <c r="D44" s="154"/>
      <c r="E44" s="154"/>
      <c r="F44" s="154"/>
      <c r="G44" s="154"/>
      <c r="H44" s="154"/>
      <c r="I44" s="165" t="s">
        <v>139</v>
      </c>
      <c r="J44" s="165"/>
      <c r="K44" s="165"/>
      <c r="L44" s="165"/>
      <c r="M44" s="165"/>
      <c r="N44" s="165"/>
      <c r="O44" s="165"/>
      <c r="P44" s="165"/>
      <c r="Q44" s="57">
        <v>2</v>
      </c>
      <c r="R44" s="48"/>
    </row>
    <row r="45" spans="1:18" ht="24.75" customHeight="1">
      <c r="A45" s="163"/>
      <c r="B45" s="154"/>
      <c r="C45" s="154"/>
      <c r="D45" s="154"/>
      <c r="E45" s="154"/>
      <c r="F45" s="154"/>
      <c r="G45" s="154"/>
      <c r="H45" s="154"/>
      <c r="I45" s="165" t="s">
        <v>140</v>
      </c>
      <c r="J45" s="165"/>
      <c r="K45" s="165"/>
      <c r="L45" s="165"/>
      <c r="M45" s="165"/>
      <c r="N45" s="165"/>
      <c r="O45" s="165"/>
      <c r="P45" s="165"/>
      <c r="Q45" s="57">
        <v>3</v>
      </c>
      <c r="R45" s="48"/>
    </row>
    <row r="46" spans="1:18" ht="24.75" customHeight="1">
      <c r="A46" s="163"/>
      <c r="B46" s="154"/>
      <c r="C46" s="154"/>
      <c r="D46" s="154"/>
      <c r="E46" s="154"/>
      <c r="F46" s="154"/>
      <c r="G46" s="154"/>
      <c r="H46" s="154"/>
      <c r="I46" s="165" t="s">
        <v>141</v>
      </c>
      <c r="J46" s="165"/>
      <c r="K46" s="165"/>
      <c r="L46" s="165"/>
      <c r="M46" s="165"/>
      <c r="N46" s="165"/>
      <c r="O46" s="165"/>
      <c r="P46" s="165"/>
      <c r="Q46" s="57">
        <v>4</v>
      </c>
      <c r="R46" s="48"/>
    </row>
    <row r="47" spans="1:18" ht="24.75" customHeight="1">
      <c r="A47" s="163"/>
      <c r="B47" s="154"/>
      <c r="C47" s="154"/>
      <c r="D47" s="154"/>
      <c r="E47" s="154"/>
      <c r="F47" s="154"/>
      <c r="G47" s="154"/>
      <c r="H47" s="154"/>
      <c r="I47" s="166" t="s">
        <v>142</v>
      </c>
      <c r="J47" s="166"/>
      <c r="K47" s="166"/>
      <c r="L47" s="166"/>
      <c r="M47" s="166"/>
      <c r="N47" s="166"/>
      <c r="O47" s="166"/>
      <c r="P47" s="166"/>
      <c r="Q47" s="78">
        <v>5</v>
      </c>
      <c r="R47" s="79"/>
    </row>
    <row r="48" spans="1:18" ht="24.75" customHeight="1" hidden="1">
      <c r="A48" s="60"/>
      <c r="B48" s="52"/>
      <c r="C48" s="53"/>
      <c r="D48" s="53"/>
      <c r="E48" s="53"/>
      <c r="F48" s="53"/>
      <c r="G48" s="53"/>
      <c r="H48" s="54"/>
      <c r="I48" s="55"/>
      <c r="J48" s="55"/>
      <c r="K48" s="55"/>
      <c r="L48" s="55"/>
      <c r="M48" s="55"/>
      <c r="N48" s="55"/>
      <c r="O48" s="55"/>
      <c r="P48" s="55"/>
      <c r="Q48" s="68"/>
      <c r="R48" s="58">
        <f>(IF(R42="X",Q42,"0"))+(IF(R43="X",Q43,"0"))+(IF(R44="X",Q44,"0"))+(IF(R45="X",Q45,"0"))+(IF(R46="x",Q46,"0"))+(IF(R47="X",Q47,"0"))</f>
        <v>0</v>
      </c>
    </row>
    <row r="49" spans="1:18" ht="24.75" customHeight="1">
      <c r="A49" s="163" t="s">
        <v>143</v>
      </c>
      <c r="B49" s="154" t="s">
        <v>144</v>
      </c>
      <c r="C49" s="154"/>
      <c r="D49" s="154"/>
      <c r="E49" s="154"/>
      <c r="F49" s="154"/>
      <c r="G49" s="154"/>
      <c r="H49" s="154"/>
      <c r="I49" s="155" t="s">
        <v>145</v>
      </c>
      <c r="J49" s="155"/>
      <c r="K49" s="155"/>
      <c r="L49" s="155"/>
      <c r="M49" s="155"/>
      <c r="N49" s="155"/>
      <c r="O49" s="155"/>
      <c r="P49" s="155"/>
      <c r="Q49" s="77">
        <v>1</v>
      </c>
      <c r="R49" s="46"/>
    </row>
    <row r="50" spans="1:18" ht="24.75" customHeight="1">
      <c r="A50" s="163"/>
      <c r="B50" s="154"/>
      <c r="C50" s="154"/>
      <c r="D50" s="154"/>
      <c r="E50" s="154"/>
      <c r="F50" s="154"/>
      <c r="G50" s="154"/>
      <c r="H50" s="154"/>
      <c r="I50" s="156" t="s">
        <v>146</v>
      </c>
      <c r="J50" s="156"/>
      <c r="K50" s="156"/>
      <c r="L50" s="156"/>
      <c r="M50" s="156"/>
      <c r="N50" s="156"/>
      <c r="O50" s="156"/>
      <c r="P50" s="156"/>
      <c r="Q50" s="57">
        <v>2</v>
      </c>
      <c r="R50" s="48"/>
    </row>
    <row r="51" spans="1:18" ht="24.75" customHeight="1">
      <c r="A51" s="163"/>
      <c r="B51" s="154"/>
      <c r="C51" s="154"/>
      <c r="D51" s="154"/>
      <c r="E51" s="154"/>
      <c r="F51" s="154"/>
      <c r="G51" s="154"/>
      <c r="H51" s="154"/>
      <c r="I51" s="157" t="s">
        <v>147</v>
      </c>
      <c r="J51" s="157"/>
      <c r="K51" s="157"/>
      <c r="L51" s="157"/>
      <c r="M51" s="157"/>
      <c r="N51" s="157"/>
      <c r="O51" s="157"/>
      <c r="P51" s="157"/>
      <c r="Q51" s="57">
        <v>3</v>
      </c>
      <c r="R51" s="48"/>
    </row>
    <row r="52" spans="1:18" ht="24.75" customHeight="1">
      <c r="A52" s="163"/>
      <c r="B52" s="154"/>
      <c r="C52" s="154"/>
      <c r="D52" s="154"/>
      <c r="E52" s="154"/>
      <c r="F52" s="154"/>
      <c r="G52" s="154"/>
      <c r="H52" s="154"/>
      <c r="I52" s="156" t="s">
        <v>148</v>
      </c>
      <c r="J52" s="156"/>
      <c r="K52" s="156"/>
      <c r="L52" s="156"/>
      <c r="M52" s="156"/>
      <c r="N52" s="156"/>
      <c r="O52" s="156"/>
      <c r="P52" s="156"/>
      <c r="Q52" s="57">
        <v>4</v>
      </c>
      <c r="R52" s="48"/>
    </row>
    <row r="53" spans="1:19" ht="24.75" customHeight="1">
      <c r="A53" s="163"/>
      <c r="B53" s="154"/>
      <c r="C53" s="154"/>
      <c r="D53" s="154"/>
      <c r="E53" s="154"/>
      <c r="F53" s="154"/>
      <c r="G53" s="154"/>
      <c r="H53" s="154"/>
      <c r="I53" s="158" t="s">
        <v>149</v>
      </c>
      <c r="J53" s="158"/>
      <c r="K53" s="158"/>
      <c r="L53" s="158"/>
      <c r="M53" s="158"/>
      <c r="N53" s="158"/>
      <c r="O53" s="158"/>
      <c r="P53" s="158"/>
      <c r="Q53" s="78">
        <v>5</v>
      </c>
      <c r="R53" s="50"/>
      <c r="S53" s="80"/>
    </row>
    <row r="54" spans="1:19" ht="24.75" customHeight="1" hidden="1">
      <c r="A54" s="81"/>
      <c r="B54" s="82"/>
      <c r="C54" s="82"/>
      <c r="D54" s="82"/>
      <c r="E54" s="82"/>
      <c r="F54" s="82"/>
      <c r="G54" s="82"/>
      <c r="H54" s="82"/>
      <c r="I54" s="83"/>
      <c r="J54" s="83"/>
      <c r="K54" s="83"/>
      <c r="L54" s="83"/>
      <c r="M54" s="83"/>
      <c r="N54" s="83"/>
      <c r="O54" s="83"/>
      <c r="P54" s="83"/>
      <c r="Q54" s="68"/>
      <c r="R54" s="58">
        <f>(IF(R49="X",Q49,"0"))+(IF(R50="X",Q50,"0"))+(IF(R51="X",Q51,"0"))+(IF(R52="X",Q52,"0"))+(IF(R53="X",Q53,"0"))</f>
        <v>0</v>
      </c>
      <c r="S54" s="80"/>
    </row>
    <row r="55" spans="1:19" ht="15" customHeight="1" hidden="1">
      <c r="A55" s="70"/>
      <c r="B55" s="84"/>
      <c r="C55" s="84"/>
      <c r="D55" s="84"/>
      <c r="E55" s="84"/>
      <c r="F55" s="84"/>
      <c r="G55" s="84"/>
      <c r="H55" s="84"/>
      <c r="I55" s="84"/>
      <c r="J55" s="84"/>
      <c r="K55" s="84"/>
      <c r="L55" s="84"/>
      <c r="M55" s="84"/>
      <c r="N55" s="84"/>
      <c r="O55" s="84"/>
      <c r="P55" s="84"/>
      <c r="Q55" s="85">
        <f>R55/4</f>
        <v>0</v>
      </c>
      <c r="R55" s="86">
        <f>R54+R48+R41+R38</f>
        <v>0</v>
      </c>
      <c r="S55" s="80"/>
    </row>
    <row r="56" spans="1:19" ht="45" customHeight="1">
      <c r="A56" s="159" t="s">
        <v>150</v>
      </c>
      <c r="B56" s="159"/>
      <c r="C56" s="159"/>
      <c r="D56" s="159"/>
      <c r="E56" s="159"/>
      <c r="F56" s="159"/>
      <c r="G56" s="159"/>
      <c r="H56" s="159"/>
      <c r="I56" s="159"/>
      <c r="J56" s="159"/>
      <c r="K56" s="159"/>
      <c r="L56" s="159"/>
      <c r="M56" s="159"/>
      <c r="N56" s="160" t="s">
        <v>151</v>
      </c>
      <c r="O56" s="160"/>
      <c r="P56" s="160"/>
      <c r="Q56" s="161">
        <f>Q55*Q30</f>
        <v>0</v>
      </c>
      <c r="R56" s="161"/>
      <c r="S56" s="87"/>
    </row>
    <row r="57" spans="1:19" ht="87" customHeight="1">
      <c r="A57" s="159"/>
      <c r="B57" s="159"/>
      <c r="C57" s="159"/>
      <c r="D57" s="159"/>
      <c r="E57" s="159"/>
      <c r="F57" s="159"/>
      <c r="G57" s="159"/>
      <c r="H57" s="159"/>
      <c r="I57" s="159"/>
      <c r="J57" s="159"/>
      <c r="K57" s="159"/>
      <c r="L57" s="159"/>
      <c r="M57" s="159"/>
      <c r="N57" s="162" t="s">
        <v>152</v>
      </c>
      <c r="O57" s="162"/>
      <c r="P57" s="162"/>
      <c r="Q57" s="162"/>
      <c r="R57" s="162"/>
      <c r="S57" s="80"/>
    </row>
    <row r="58" ht="24.75" customHeight="1">
      <c r="S58" s="80"/>
    </row>
    <row r="59" ht="24.75" customHeight="1">
      <c r="S59" s="80"/>
    </row>
  </sheetData>
  <sheetProtection selectLockedCells="1" selectUnlockedCells="1"/>
  <mergeCells count="67">
    <mergeCell ref="B1:P1"/>
    <mergeCell ref="Q1:R3"/>
    <mergeCell ref="B2:P2"/>
    <mergeCell ref="A3:P3"/>
    <mergeCell ref="A4:A8"/>
    <mergeCell ref="B4:H8"/>
    <mergeCell ref="I4:P4"/>
    <mergeCell ref="I5:P5"/>
    <mergeCell ref="I6:P6"/>
    <mergeCell ref="I7:P7"/>
    <mergeCell ref="I8:P8"/>
    <mergeCell ref="A13:A15"/>
    <mergeCell ref="B13:H15"/>
    <mergeCell ref="I13:P13"/>
    <mergeCell ref="I14:P14"/>
    <mergeCell ref="I15:P15"/>
    <mergeCell ref="A10:A11"/>
    <mergeCell ref="B10:H11"/>
    <mergeCell ref="I10:P10"/>
    <mergeCell ref="I11:P11"/>
    <mergeCell ref="A21:A22"/>
    <mergeCell ref="B21:H22"/>
    <mergeCell ref="I21:P21"/>
    <mergeCell ref="I22:P22"/>
    <mergeCell ref="A17:A19"/>
    <mergeCell ref="B17:H19"/>
    <mergeCell ref="I17:P17"/>
    <mergeCell ref="I18:P18"/>
    <mergeCell ref="I19:P19"/>
    <mergeCell ref="I36:P36"/>
    <mergeCell ref="I37:P37"/>
    <mergeCell ref="A24:A28"/>
    <mergeCell ref="B24:H28"/>
    <mergeCell ref="I24:P24"/>
    <mergeCell ref="I25:P25"/>
    <mergeCell ref="I26:P26"/>
    <mergeCell ref="I27:P27"/>
    <mergeCell ref="I28:P28"/>
    <mergeCell ref="A32:P32"/>
    <mergeCell ref="A49:A53"/>
    <mergeCell ref="A33:A37"/>
    <mergeCell ref="B33:H37"/>
    <mergeCell ref="I33:P33"/>
    <mergeCell ref="I34:P34"/>
    <mergeCell ref="I35:P35"/>
    <mergeCell ref="A39:A40"/>
    <mergeCell ref="B39:H40"/>
    <mergeCell ref="I39:P39"/>
    <mergeCell ref="I40:P40"/>
    <mergeCell ref="A42:A47"/>
    <mergeCell ref="B42:H47"/>
    <mergeCell ref="I42:P42"/>
    <mergeCell ref="I43:P43"/>
    <mergeCell ref="I44:P44"/>
    <mergeCell ref="I45:P45"/>
    <mergeCell ref="I46:P46"/>
    <mergeCell ref="I47:P47"/>
    <mergeCell ref="A56:M57"/>
    <mergeCell ref="N56:P56"/>
    <mergeCell ref="Q56:R56"/>
    <mergeCell ref="N57:R57"/>
    <mergeCell ref="B49:H53"/>
    <mergeCell ref="I49:P49"/>
    <mergeCell ref="I50:P50"/>
    <mergeCell ref="I51:P51"/>
    <mergeCell ref="I52:P52"/>
    <mergeCell ref="I53:P53"/>
  </mergeCells>
  <printOptions/>
  <pageMargins left="0.75" right="0.75" top="1" bottom="1" header="0.5" footer="0.5"/>
  <pageSetup fitToHeight="1" fitToWidth="1" horizontalDpi="600" verticalDpi="600" orientation="portrait" paperSize="8" scale="70" r:id="rId1"/>
  <headerFooter alignWithMargins="0">
    <oddHeader>&amp;LCOMUNE DI
XXXXXXXXXXXXXXXXXXXX&amp;RLIVELLO DI RISCHIO CORRUZIONE</oddHeader>
    <oddFooter>&amp;C&amp;D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pomerip</cp:lastModifiedBy>
  <cp:lastPrinted>2018-01-29T15:45:24Z</cp:lastPrinted>
  <dcterms:created xsi:type="dcterms:W3CDTF">2016-01-31T10:29:52Z</dcterms:created>
  <dcterms:modified xsi:type="dcterms:W3CDTF">2018-01-29T15:45:29Z</dcterms:modified>
  <cp:category/>
  <cp:version/>
  <cp:contentType/>
  <cp:contentStatus/>
</cp:coreProperties>
</file>