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12240" activeTab="0"/>
  </bookViews>
  <sheets>
    <sheet name="Foglio1" sheetId="1" r:id="rId1"/>
    <sheet name="Foglio3" sheetId="2" r:id="rId2"/>
  </sheets>
  <definedNames>
    <definedName name="_xlnm.Print_Area" localSheetId="0">'Foglio1'!$A$1:$N$47</definedName>
  </definedNames>
  <calcPr fullCalcOnLoad="1"/>
</workbook>
</file>

<file path=xl/sharedStrings.xml><?xml version="1.0" encoding="utf-8"?>
<sst xmlns="http://schemas.openxmlformats.org/spreadsheetml/2006/main" count="107" uniqueCount="91">
  <si>
    <t>Classi di superficie (mq)</t>
  </si>
  <si>
    <t>Alloggi (n°)</t>
  </si>
  <si>
    <t>Superficie utile abitabile (mq)</t>
  </si>
  <si>
    <t>Rapporto rispetto al totale Su</t>
  </si>
  <si>
    <t>% Incremento (art.5)</t>
  </si>
  <si>
    <t>% Incremento per classi di superficie</t>
  </si>
  <si>
    <t>(1)</t>
  </si>
  <si>
    <t>(2)</t>
  </si>
  <si>
    <t>(3)</t>
  </si>
  <si>
    <t>(5)</t>
  </si>
  <si>
    <t>(4) = (3) : Su</t>
  </si>
  <si>
    <t>(6) = (4) x (5)</t>
  </si>
  <si>
    <t>&gt; 110 --&gt;  130</t>
  </si>
  <si>
    <t>&gt;  95 --&gt;  110</t>
  </si>
  <si>
    <t>&gt; 130 --&gt;  160</t>
  </si>
  <si>
    <t>&gt; 160</t>
  </si>
  <si>
    <t>&lt; = 95</t>
  </si>
  <si>
    <t>Su</t>
  </si>
  <si>
    <t>Destinazioni</t>
  </si>
  <si>
    <t>(7)</t>
  </si>
  <si>
    <t>(8)</t>
  </si>
  <si>
    <t>Superfice netta di servizi ed accessori (mq.)</t>
  </si>
  <si>
    <t>a</t>
  </si>
  <si>
    <t>b</t>
  </si>
  <si>
    <t>c</t>
  </si>
  <si>
    <t>Androni d'ingresso e porticati liberi</t>
  </si>
  <si>
    <t>d</t>
  </si>
  <si>
    <t>Logge e balconi</t>
  </si>
  <si>
    <t>Snr</t>
  </si>
  <si>
    <t>Snr/Su x 100 =</t>
  </si>
  <si>
    <t>Intervalli di varibailità del rapporto percent. Snr/Su x 100</t>
  </si>
  <si>
    <t>Ipotesi che ricorre</t>
  </si>
  <si>
    <t>% di incremento</t>
  </si>
  <si>
    <t>(9)</t>
  </si>
  <si>
    <t>(10)</t>
  </si>
  <si>
    <t>(11)</t>
  </si>
  <si>
    <t>&lt; = 50</t>
  </si>
  <si>
    <t>&gt; 50 --&gt; 75</t>
  </si>
  <si>
    <t>&gt; 75 --&gt; 100</t>
  </si>
  <si>
    <t>&gt; 100</t>
  </si>
  <si>
    <t>SUPERFICI RESIDENZIALI E RELATIVI SERVIZI ED ACCESSORI</t>
  </si>
  <si>
    <t>(17)</t>
  </si>
  <si>
    <t>(18)</t>
  </si>
  <si>
    <t>(19)</t>
  </si>
  <si>
    <t>Sigla</t>
  </si>
  <si>
    <t>Denominazione</t>
  </si>
  <si>
    <t>Superficie (mq.)</t>
  </si>
  <si>
    <t>4=1+3</t>
  </si>
  <si>
    <t>Su (art.3)</t>
  </si>
  <si>
    <t>Snr (art.2)</t>
  </si>
  <si>
    <t>60% Snr</t>
  </si>
  <si>
    <t>Sc (art.2)</t>
  </si>
  <si>
    <t>I1</t>
  </si>
  <si>
    <t>I2</t>
  </si>
  <si>
    <t>Superficie utile abitabile</t>
  </si>
  <si>
    <t>Superficie netta non residenziale</t>
  </si>
  <si>
    <t>Superficie ragguagliata</t>
  </si>
  <si>
    <t>Superficie complessiva</t>
  </si>
  <si>
    <t>SUPERFICI PER ATTIVITA' TURISTICHE, COMMERCIALI E DIREZIONALI E RELATIVI ACCESSORI</t>
  </si>
  <si>
    <t>(20)</t>
  </si>
  <si>
    <t>(21)</t>
  </si>
  <si>
    <t>(22)</t>
  </si>
  <si>
    <t>Superficie accessori</t>
  </si>
  <si>
    <t>Superfice totale non residenziale</t>
  </si>
  <si>
    <t>(12)</t>
  </si>
  <si>
    <t>(13)</t>
  </si>
  <si>
    <t>(14)</t>
  </si>
  <si>
    <t>Numero di caratteristi che</t>
  </si>
  <si>
    <t>I3</t>
  </si>
  <si>
    <t>Classe edificio</t>
  </si>
  <si>
    <t>(15)</t>
  </si>
  <si>
    <t>(16)</t>
  </si>
  <si>
    <t>TOTALE INCREMENTI I = I1+I2+I3</t>
  </si>
  <si>
    <t>% Maggioraz.</t>
  </si>
  <si>
    <t>A - Costo a mq. Di costruzione (1)</t>
  </si>
  <si>
    <t>€./mq.</t>
  </si>
  <si>
    <t>=</t>
  </si>
  <si>
    <t xml:space="preserve">B - Costo a mq. Di costruzione maggiorato A X (1 + M/100) </t>
  </si>
  <si>
    <t xml:space="preserve">C - Costo di costruzione dell'edificio (Sc + St) x B </t>
  </si>
  <si>
    <t>+</t>
  </si>
  <si>
    <r>
      <t xml:space="preserve">SOMMA </t>
    </r>
  </si>
  <si>
    <r>
      <t xml:space="preserve">Ipotesi che ricorre </t>
    </r>
    <r>
      <rPr>
        <sz val="4"/>
        <rFont val="Arial"/>
        <family val="2"/>
      </rPr>
      <t>(inserire X in una sola casella)</t>
    </r>
  </si>
  <si>
    <t>cantinole, soffitte, locali motore ascensore, cabine idriche, lavatoi comuni, centrali termiche , altri locali a stretto servizio delle residenze</t>
  </si>
  <si>
    <t>Autorimesse                                         singole                collettive</t>
  </si>
  <si>
    <t>FORMULA CLASSE</t>
  </si>
  <si>
    <t>FORMULA MAGGIORAZIONI</t>
  </si>
  <si>
    <r>
      <t xml:space="preserve">TABELLA 2 </t>
    </r>
    <r>
      <rPr>
        <sz val="10"/>
        <rFont val="Arial"/>
        <family val="2"/>
      </rPr>
      <t xml:space="preserve">   superfici per servizi e accessori relativi alla parte residenziale ( art. 2 )</t>
    </r>
  </si>
  <si>
    <r>
      <t>TABELLA 3</t>
    </r>
    <r>
      <rPr>
        <sz val="10"/>
        <rFont val="Arial"/>
        <family val="2"/>
      </rPr>
      <t xml:space="preserve">  incremento per servizi ed accessori relativi                                     alla parte residen. (art.6)</t>
    </r>
  </si>
  <si>
    <r>
      <t xml:space="preserve">                                                                          </t>
    </r>
    <r>
      <rPr>
        <b/>
        <sz val="16"/>
        <rFont val="Tahoma"/>
        <family val="2"/>
      </rPr>
      <t>Città di Orbassano</t>
    </r>
    <r>
      <rPr>
        <b/>
        <sz val="10"/>
        <rFont val="Arial"/>
        <family val="2"/>
      </rPr>
      <t xml:space="preserve">
                                                                              </t>
    </r>
    <r>
      <rPr>
        <b/>
        <sz val="12"/>
        <rFont val="Tahoma"/>
        <family val="2"/>
      </rPr>
      <t>Provincia di Torino</t>
    </r>
    <r>
      <rPr>
        <b/>
        <sz val="10"/>
        <rFont val="Arial"/>
        <family val="2"/>
      </rPr>
      <t xml:space="preserve">
                                                                            </t>
    </r>
    <r>
      <rPr>
        <b/>
        <sz val="12"/>
        <rFont val="Tahoma"/>
        <family val="2"/>
      </rPr>
      <t xml:space="preserve"> Settore Urbanistica</t>
    </r>
    <r>
      <rPr>
        <b/>
        <sz val="10"/>
        <rFont val="Arial"/>
        <family val="2"/>
      </rPr>
      <t xml:space="preserve">
                                                                           </t>
    </r>
    <r>
      <rPr>
        <b/>
        <sz val="12"/>
        <rFont val="Tahoma"/>
        <family val="2"/>
      </rPr>
      <t>Sportello Unico edilizia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TABELLA 1 - </t>
    </r>
    <r>
      <rPr>
        <sz val="10"/>
        <rFont val="Arial"/>
        <family val="2"/>
      </rPr>
      <t>Incremento per superficie utile abitabile (art. 5)</t>
    </r>
  </si>
  <si>
    <t>=SE(J41&lt;=5;0;(SE(J41&gt;5&lt;10;5;(SE(J41&gt;10&lt;15;10;(SE(J41&gt;15&lt;20;15;(SE(J41&gt;20&lt;25;20;(SE(J41&gt;25&lt;30;25;(SE(J41&gt;30&lt;35;30;(SE(J41&gt;35&lt;40;35;(SE(J41&gt;40&lt;45;40;(SE(J41&gt;45&lt;50;45;(SE(J41&gt;50;51)))))))))))))))))))))</t>
  </si>
  <si>
    <t>Classi e maggiorazioni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</si>
</sst>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6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hair"/>
    </border>
    <border>
      <left>
        <color indexed="63"/>
      </left>
      <right style="medium">
        <color indexed="10"/>
      </right>
      <top style="hair"/>
      <bottom style="thin"/>
    </border>
    <border>
      <left style="hair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10" borderId="1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0" borderId="12" xfId="0" applyFill="1" applyBorder="1" applyAlignment="1" applyProtection="1">
      <alignment/>
      <protection hidden="1"/>
    </xf>
    <xf numFmtId="0" fontId="0" fillId="10" borderId="11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14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0" fillId="10" borderId="15" xfId="0" applyFill="1" applyBorder="1" applyAlignment="1" applyProtection="1">
      <alignment/>
      <protection hidden="1"/>
    </xf>
    <xf numFmtId="0" fontId="0" fillId="10" borderId="17" xfId="0" applyFill="1" applyBorder="1" applyAlignment="1" applyProtection="1">
      <alignment/>
      <protection hidden="1"/>
    </xf>
    <xf numFmtId="0" fontId="0" fillId="10" borderId="16" xfId="0" applyFill="1" applyBorder="1" applyAlignment="1" applyProtection="1">
      <alignment/>
      <protection hidden="1"/>
    </xf>
    <xf numFmtId="0" fontId="22" fillId="25" borderId="18" xfId="0" applyFont="1" applyFill="1" applyBorder="1" applyAlignment="1" applyProtection="1">
      <alignment horizontal="center"/>
      <protection locked="0"/>
    </xf>
    <xf numFmtId="4" fontId="22" fillId="25" borderId="18" xfId="0" applyNumberFormat="1" applyFont="1" applyFill="1" applyBorder="1" applyAlignment="1" applyProtection="1">
      <alignment horizontal="center"/>
      <protection locked="0"/>
    </xf>
    <xf numFmtId="0" fontId="22" fillId="25" borderId="19" xfId="0" applyFont="1" applyFill="1" applyBorder="1" applyAlignment="1" applyProtection="1">
      <alignment horizontal="center"/>
      <protection/>
    </xf>
    <xf numFmtId="4" fontId="22" fillId="25" borderId="18" xfId="0" applyNumberFormat="1" applyFont="1" applyFill="1" applyBorder="1" applyAlignment="1" applyProtection="1">
      <alignment horizontal="center" vertical="top"/>
      <protection locked="0"/>
    </xf>
    <xf numFmtId="0" fontId="22" fillId="25" borderId="20" xfId="0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25" borderId="21" xfId="0" applyFont="1" applyFill="1" applyBorder="1" applyAlignment="1" applyProtection="1">
      <alignment horizontal="center"/>
      <protection/>
    </xf>
    <xf numFmtId="0" fontId="22" fillId="25" borderId="22" xfId="0" applyFont="1" applyFill="1" applyBorder="1" applyAlignment="1" applyProtection="1">
      <alignment horizontal="center" vertical="top" wrapText="1"/>
      <protection/>
    </xf>
    <xf numFmtId="0" fontId="22" fillId="25" borderId="23" xfId="0" applyFont="1" applyFill="1" applyBorder="1" applyAlignment="1" applyProtection="1">
      <alignment horizontal="center" vertical="top" wrapText="1"/>
      <protection/>
    </xf>
    <xf numFmtId="0" fontId="22" fillId="25" borderId="24" xfId="0" applyFont="1" applyFill="1" applyBorder="1" applyAlignment="1" applyProtection="1">
      <alignment horizontal="center" vertical="top" wrapText="1"/>
      <protection/>
    </xf>
    <xf numFmtId="0" fontId="22" fillId="25" borderId="25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horizontal="center" vertical="top" wrapText="1"/>
      <protection/>
    </xf>
    <xf numFmtId="49" fontId="22" fillId="25" borderId="26" xfId="0" applyNumberFormat="1" applyFont="1" applyFill="1" applyBorder="1" applyAlignment="1" applyProtection="1">
      <alignment horizontal="center"/>
      <protection/>
    </xf>
    <xf numFmtId="49" fontId="22" fillId="25" borderId="27" xfId="0" applyNumberFormat="1" applyFont="1" applyFill="1" applyBorder="1" applyAlignment="1" applyProtection="1">
      <alignment horizontal="center"/>
      <protection/>
    </xf>
    <xf numFmtId="49" fontId="22" fillId="25" borderId="19" xfId="0" applyNumberFormat="1" applyFont="1" applyFill="1" applyBorder="1" applyAlignment="1" applyProtection="1">
      <alignment horizontal="center"/>
      <protection/>
    </xf>
    <xf numFmtId="49" fontId="22" fillId="25" borderId="28" xfId="0" applyNumberFormat="1" applyFont="1" applyFill="1" applyBorder="1" applyAlignment="1" applyProtection="1">
      <alignment horizontal="center"/>
      <protection/>
    </xf>
    <xf numFmtId="49" fontId="22" fillId="25" borderId="29" xfId="0" applyNumberFormat="1" applyFont="1" applyFill="1" applyBorder="1" applyAlignment="1" applyProtection="1">
      <alignment horizontal="center"/>
      <protection/>
    </xf>
    <xf numFmtId="1" fontId="22" fillId="25" borderId="0" xfId="0" applyNumberFormat="1" applyFont="1" applyFill="1" applyAlignment="1" applyProtection="1">
      <alignment horizontal="center"/>
      <protection/>
    </xf>
    <xf numFmtId="2" fontId="22" fillId="25" borderId="20" xfId="0" applyNumberFormat="1" applyFont="1" applyFill="1" applyBorder="1" applyAlignment="1" applyProtection="1">
      <alignment horizontal="center"/>
      <protection/>
    </xf>
    <xf numFmtId="2" fontId="22" fillId="25" borderId="29" xfId="0" applyNumberFormat="1" applyFont="1" applyFill="1" applyBorder="1" applyAlignment="1" applyProtection="1">
      <alignment horizontal="center"/>
      <protection/>
    </xf>
    <xf numFmtId="0" fontId="22" fillId="25" borderId="0" xfId="0" applyFont="1" applyFill="1" applyAlignment="1" applyProtection="1">
      <alignment/>
      <protection/>
    </xf>
    <xf numFmtId="0" fontId="22" fillId="25" borderId="30" xfId="0" applyFont="1" applyFill="1" applyBorder="1" applyAlignment="1" applyProtection="1">
      <alignment horizontal="center"/>
      <protection/>
    </xf>
    <xf numFmtId="2" fontId="22" fillId="25" borderId="31" xfId="0" applyNumberFormat="1" applyFont="1" applyFill="1" applyBorder="1" applyAlignment="1" applyProtection="1">
      <alignment horizontal="center"/>
      <protection/>
    </xf>
    <xf numFmtId="0" fontId="22" fillId="25" borderId="15" xfId="0" applyFont="1" applyFill="1" applyBorder="1" applyAlignment="1" applyProtection="1">
      <alignment/>
      <protection/>
    </xf>
    <xf numFmtId="0" fontId="22" fillId="25" borderId="0" xfId="0" applyFont="1" applyFill="1" applyAlignment="1" applyProtection="1">
      <alignment horizontal="center"/>
      <protection/>
    </xf>
    <xf numFmtId="0" fontId="23" fillId="25" borderId="0" xfId="0" applyFont="1" applyFill="1" applyAlignment="1" applyProtection="1">
      <alignment horizontal="right"/>
      <protection/>
    </xf>
    <xf numFmtId="4" fontId="23" fillId="25" borderId="32" xfId="0" applyNumberFormat="1" applyFont="1" applyFill="1" applyBorder="1" applyAlignment="1" applyProtection="1">
      <alignment horizontal="center"/>
      <protection/>
    </xf>
    <xf numFmtId="0" fontId="20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22" fillId="25" borderId="33" xfId="0" applyFont="1" applyFill="1" applyBorder="1" applyAlignment="1" applyProtection="1">
      <alignment horizontal="center" vertical="top" wrapText="1"/>
      <protection/>
    </xf>
    <xf numFmtId="49" fontId="22" fillId="25" borderId="34" xfId="0" applyNumberFormat="1" applyFont="1" applyFill="1" applyBorder="1" applyAlignment="1" applyProtection="1">
      <alignment horizontal="center"/>
      <protection/>
    </xf>
    <xf numFmtId="49" fontId="22" fillId="25" borderId="27" xfId="0" applyNumberFormat="1" applyFont="1" applyFill="1" applyBorder="1" applyAlignment="1" applyProtection="1">
      <alignment horizontal="center" vertical="top" wrapText="1"/>
      <protection/>
    </xf>
    <xf numFmtId="49" fontId="22" fillId="25" borderId="35" xfId="0" applyNumberFormat="1" applyFont="1" applyFill="1" applyBorder="1" applyAlignment="1" applyProtection="1">
      <alignment/>
      <protection/>
    </xf>
    <xf numFmtId="49" fontId="22" fillId="25" borderId="36" xfId="0" applyNumberFormat="1" applyFont="1" applyFill="1" applyBorder="1" applyAlignment="1" applyProtection="1">
      <alignment horizontal="center"/>
      <protection/>
    </xf>
    <xf numFmtId="0" fontId="22" fillId="25" borderId="37" xfId="0" applyFont="1" applyFill="1" applyBorder="1" applyAlignment="1" applyProtection="1">
      <alignment horizontal="center" vertical="top"/>
      <protection/>
    </xf>
    <xf numFmtId="0" fontId="22" fillId="25" borderId="38" xfId="0" applyFont="1" applyFill="1" applyBorder="1" applyAlignment="1" applyProtection="1">
      <alignment wrapText="1"/>
      <protection/>
    </xf>
    <xf numFmtId="0" fontId="22" fillId="25" borderId="36" xfId="0" applyFont="1" applyFill="1" applyBorder="1" applyAlignment="1" applyProtection="1">
      <alignment horizontal="center"/>
      <protection/>
    </xf>
    <xf numFmtId="0" fontId="22" fillId="25" borderId="29" xfId="0" applyFont="1" applyFill="1" applyBorder="1" applyAlignment="1" applyProtection="1">
      <alignment horizontal="center"/>
      <protection/>
    </xf>
    <xf numFmtId="0" fontId="22" fillId="25" borderId="38" xfId="0" applyFont="1" applyFill="1" applyBorder="1" applyAlignment="1" applyProtection="1">
      <alignment horizontal="left" vertical="top" wrapText="1"/>
      <protection/>
    </xf>
    <xf numFmtId="0" fontId="22" fillId="25" borderId="39" xfId="0" applyFont="1" applyFill="1" applyBorder="1" applyAlignment="1" applyProtection="1">
      <alignment horizontal="center" vertical="top"/>
      <protection/>
    </xf>
    <xf numFmtId="0" fontId="22" fillId="25" borderId="40" xfId="0" applyFont="1" applyFill="1" applyBorder="1" applyAlignment="1" applyProtection="1">
      <alignment/>
      <protection/>
    </xf>
    <xf numFmtId="0" fontId="22" fillId="25" borderId="41" xfId="0" applyFont="1" applyFill="1" applyBorder="1" applyAlignment="1" applyProtection="1">
      <alignment horizontal="center"/>
      <protection/>
    </xf>
    <xf numFmtId="0" fontId="22" fillId="25" borderId="31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2" fillId="25" borderId="15" xfId="0" applyFont="1" applyFill="1" applyBorder="1" applyAlignment="1" applyProtection="1">
      <alignment horizontal="center"/>
      <protection/>
    </xf>
    <xf numFmtId="0" fontId="23" fillId="25" borderId="42" xfId="0" applyFont="1" applyFill="1" applyBorder="1" applyAlignment="1" applyProtection="1">
      <alignment horizontal="right" vertical="center"/>
      <protection/>
    </xf>
    <xf numFmtId="0" fontId="23" fillId="25" borderId="0" xfId="0" applyFont="1" applyFill="1" applyAlignment="1" applyProtection="1">
      <alignment/>
      <protection/>
    </xf>
    <xf numFmtId="0" fontId="23" fillId="25" borderId="0" xfId="0" applyFont="1" applyFill="1" applyAlignment="1" applyProtection="1">
      <alignment horizontal="right" vertical="center"/>
      <protection/>
    </xf>
    <xf numFmtId="0" fontId="0" fillId="25" borderId="0" xfId="0" applyFill="1" applyAlignment="1" applyProtection="1">
      <alignment/>
      <protection/>
    </xf>
    <xf numFmtId="4" fontId="23" fillId="25" borderId="0" xfId="0" applyNumberFormat="1" applyFont="1" applyFill="1" applyAlignment="1" applyProtection="1">
      <alignment/>
      <protection/>
    </xf>
    <xf numFmtId="0" fontId="22" fillId="25" borderId="33" xfId="0" applyFont="1" applyFill="1" applyBorder="1" applyAlignment="1" applyProtection="1">
      <alignment horizontal="center" vertical="top"/>
      <protection/>
    </xf>
    <xf numFmtId="0" fontId="22" fillId="25" borderId="23" xfId="0" applyFont="1" applyFill="1" applyBorder="1" applyAlignment="1" applyProtection="1">
      <alignment horizontal="center" vertical="top"/>
      <protection/>
    </xf>
    <xf numFmtId="0" fontId="22" fillId="25" borderId="25" xfId="0" applyFont="1" applyFill="1" applyBorder="1" applyAlignment="1" applyProtection="1">
      <alignment horizontal="center" vertical="top"/>
      <protection/>
    </xf>
    <xf numFmtId="0" fontId="0" fillId="25" borderId="0" xfId="0" applyFill="1" applyAlignment="1" applyProtection="1">
      <alignment vertical="top"/>
      <protection/>
    </xf>
    <xf numFmtId="0" fontId="22" fillId="25" borderId="19" xfId="0" applyFont="1" applyFill="1" applyBorder="1" applyAlignment="1" applyProtection="1">
      <alignment horizontal="center" vertical="top"/>
      <protection/>
    </xf>
    <xf numFmtId="0" fontId="22" fillId="25" borderId="19" xfId="0" applyFont="1" applyFill="1" applyBorder="1" applyAlignment="1" applyProtection="1">
      <alignment horizontal="center" wrapText="1"/>
      <protection/>
    </xf>
    <xf numFmtId="4" fontId="22" fillId="25" borderId="29" xfId="0" applyNumberFormat="1" applyFont="1" applyFill="1" applyBorder="1" applyAlignment="1" applyProtection="1">
      <alignment horizontal="center" vertical="top"/>
      <protection/>
    </xf>
    <xf numFmtId="0" fontId="22" fillId="25" borderId="43" xfId="0" applyFont="1" applyFill="1" applyBorder="1" applyAlignment="1" applyProtection="1">
      <alignment horizontal="center"/>
      <protection/>
    </xf>
    <xf numFmtId="0" fontId="22" fillId="25" borderId="41" xfId="0" applyFont="1" applyFill="1" applyBorder="1" applyAlignment="1" applyProtection="1">
      <alignment horizontal="center" wrapText="1"/>
      <protection/>
    </xf>
    <xf numFmtId="0" fontId="22" fillId="25" borderId="44" xfId="0" applyFont="1" applyFill="1" applyBorder="1" applyAlignment="1" applyProtection="1">
      <alignment horizontal="center" vertical="top"/>
      <protection/>
    </xf>
    <xf numFmtId="0" fontId="22" fillId="25" borderId="44" xfId="0" applyFont="1" applyFill="1" applyBorder="1" applyAlignment="1" applyProtection="1">
      <alignment horizontal="center" wrapText="1"/>
      <protection/>
    </xf>
    <xf numFmtId="4" fontId="22" fillId="25" borderId="31" xfId="0" applyNumberFormat="1" applyFont="1" applyFill="1" applyBorder="1" applyAlignment="1" applyProtection="1">
      <alignment horizontal="center" vertical="top"/>
      <protection/>
    </xf>
    <xf numFmtId="0" fontId="22" fillId="25" borderId="0" xfId="0" applyFont="1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22" fillId="25" borderId="45" xfId="0" applyFont="1" applyFill="1" applyBorder="1" applyAlignment="1" applyProtection="1">
      <alignment horizontal="center"/>
      <protection/>
    </xf>
    <xf numFmtId="0" fontId="0" fillId="25" borderId="15" xfId="0" applyFill="1" applyBorder="1" applyAlignment="1" applyProtection="1">
      <alignment/>
      <protection/>
    </xf>
    <xf numFmtId="0" fontId="22" fillId="25" borderId="33" xfId="0" applyFont="1" applyFill="1" applyBorder="1" applyAlignment="1" applyProtection="1">
      <alignment horizontal="center"/>
      <protection/>
    </xf>
    <xf numFmtId="0" fontId="22" fillId="25" borderId="23" xfId="0" applyFont="1" applyFill="1" applyBorder="1" applyAlignment="1" applyProtection="1">
      <alignment horizontal="center"/>
      <protection/>
    </xf>
    <xf numFmtId="0" fontId="22" fillId="25" borderId="25" xfId="0" applyFont="1" applyFill="1" applyBorder="1" applyAlignment="1" applyProtection="1">
      <alignment horizontal="center"/>
      <protection/>
    </xf>
    <xf numFmtId="49" fontId="22" fillId="25" borderId="35" xfId="0" applyNumberFormat="1" applyFont="1" applyFill="1" applyBorder="1" applyAlignment="1" applyProtection="1">
      <alignment horizontal="center"/>
      <protection/>
    </xf>
    <xf numFmtId="0" fontId="22" fillId="25" borderId="28" xfId="0" applyFont="1" applyFill="1" applyBorder="1" applyAlignment="1" applyProtection="1">
      <alignment horizontal="center" vertical="top" wrapText="1"/>
      <protection/>
    </xf>
    <xf numFmtId="0" fontId="22" fillId="25" borderId="46" xfId="0" applyFont="1" applyFill="1" applyBorder="1" applyAlignment="1" applyProtection="1">
      <alignment horizontal="center" wrapText="1"/>
      <protection/>
    </xf>
    <xf numFmtId="0" fontId="22" fillId="25" borderId="37" xfId="0" applyFont="1" applyFill="1" applyBorder="1" applyAlignment="1" applyProtection="1">
      <alignment horizontal="center" wrapText="1"/>
      <protection/>
    </xf>
    <xf numFmtId="0" fontId="22" fillId="25" borderId="19" xfId="0" applyFont="1" applyFill="1" applyBorder="1" applyAlignment="1" applyProtection="1">
      <alignment horizontal="center" vertical="top" wrapText="1"/>
      <protection/>
    </xf>
    <xf numFmtId="4" fontId="22" fillId="25" borderId="47" xfId="0" applyNumberFormat="1" applyFont="1" applyFill="1" applyBorder="1" applyAlignment="1" applyProtection="1">
      <alignment horizontal="center" vertical="top"/>
      <protection/>
    </xf>
    <xf numFmtId="0" fontId="22" fillId="25" borderId="44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horizontal="right" vertical="center" wrapText="1"/>
      <protection/>
    </xf>
    <xf numFmtId="0" fontId="0" fillId="25" borderId="14" xfId="0" applyFill="1" applyBorder="1" applyAlignment="1" applyProtection="1">
      <alignment horizontal="right" vertical="center"/>
      <protection/>
    </xf>
    <xf numFmtId="0" fontId="22" fillId="25" borderId="37" xfId="0" applyNumberFormat="1" applyFont="1" applyFill="1" applyBorder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26" fillId="25" borderId="0" xfId="0" applyFont="1" applyFill="1" applyAlignment="1" applyProtection="1">
      <alignment horizontal="left"/>
      <protection/>
    </xf>
    <xf numFmtId="0" fontId="0" fillId="25" borderId="0" xfId="0" applyFill="1" applyBorder="1" applyAlignment="1" applyProtection="1">
      <alignment horizontal="right"/>
      <protection/>
    </xf>
    <xf numFmtId="0" fontId="27" fillId="25" borderId="0" xfId="0" applyFont="1" applyFill="1" applyAlignment="1" applyProtection="1">
      <alignment/>
      <protection/>
    </xf>
    <xf numFmtId="164" fontId="23" fillId="25" borderId="0" xfId="0" applyNumberFormat="1" applyFont="1" applyFill="1" applyAlignment="1" applyProtection="1">
      <alignment horizontal="center"/>
      <protection/>
    </xf>
    <xf numFmtId="0" fontId="25" fillId="25" borderId="4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22" fillId="25" borderId="48" xfId="0" applyNumberFormat="1" applyFont="1" applyFill="1" applyBorder="1" applyAlignment="1" applyProtection="1">
      <alignment horizontal="center" vertical="top" wrapText="1"/>
      <protection locked="0"/>
    </xf>
    <xf numFmtId="0" fontId="0" fillId="25" borderId="49" xfId="0" applyFill="1" applyBorder="1" applyAlignment="1" applyProtection="1">
      <alignment/>
      <protection locked="0"/>
    </xf>
    <xf numFmtId="0" fontId="22" fillId="25" borderId="28" xfId="0" applyFont="1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  <xf numFmtId="0" fontId="21" fillId="25" borderId="0" xfId="0" applyFont="1" applyFill="1" applyAlignment="1" applyProtection="1">
      <alignment wrapText="1"/>
      <protection/>
    </xf>
    <xf numFmtId="0" fontId="0" fillId="25" borderId="0" xfId="0" applyFont="1" applyFill="1" applyAlignment="1" applyProtection="1">
      <alignment wrapText="1"/>
      <protection/>
    </xf>
    <xf numFmtId="0" fontId="22" fillId="25" borderId="21" xfId="0" applyFont="1" applyFill="1" applyBorder="1" applyAlignment="1" applyProtection="1">
      <alignment horizontal="center"/>
      <protection/>
    </xf>
    <xf numFmtId="0" fontId="0" fillId="25" borderId="43" xfId="0" applyFill="1" applyBorder="1" applyAlignment="1" applyProtection="1">
      <alignment horizontal="center"/>
      <protection/>
    </xf>
    <xf numFmtId="0" fontId="0" fillId="25" borderId="5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1" fillId="25" borderId="17" xfId="0" applyFont="1" applyFill="1" applyBorder="1" applyAlignment="1" applyProtection="1">
      <alignment wrapText="1"/>
      <protection/>
    </xf>
    <xf numFmtId="0" fontId="21" fillId="25" borderId="17" xfId="0" applyFont="1" applyFill="1" applyBorder="1" applyAlignment="1" applyProtection="1">
      <alignment horizontal="center" wrapText="1"/>
      <protection/>
    </xf>
    <xf numFmtId="0" fontId="22" fillId="25" borderId="30" xfId="0" applyFont="1" applyFill="1" applyBorder="1" applyAlignment="1" applyProtection="1">
      <alignment horizontal="center"/>
      <protection/>
    </xf>
    <xf numFmtId="0" fontId="0" fillId="25" borderId="51" xfId="0" applyFill="1" applyBorder="1" applyAlignment="1" applyProtection="1">
      <alignment horizontal="center"/>
      <protection/>
    </xf>
    <xf numFmtId="4" fontId="23" fillId="25" borderId="52" xfId="0" applyNumberFormat="1" applyFont="1" applyFill="1" applyBorder="1" applyAlignment="1" applyProtection="1">
      <alignment horizontal="center" vertical="center" wrapText="1"/>
      <protection/>
    </xf>
    <xf numFmtId="0" fontId="0" fillId="25" borderId="53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2" fontId="23" fillId="25" borderId="37" xfId="0" applyNumberFormat="1" applyFont="1" applyFill="1" applyBorder="1" applyAlignment="1" applyProtection="1">
      <alignment/>
      <protection/>
    </xf>
    <xf numFmtId="1" fontId="23" fillId="25" borderId="37" xfId="0" applyNumberFormat="1" applyFont="1" applyFill="1" applyBorder="1" applyAlignment="1" applyProtection="1">
      <alignment horizontal="center" vertical="center"/>
      <protection/>
    </xf>
    <xf numFmtId="1" fontId="23" fillId="25" borderId="37" xfId="0" applyNumberFormat="1" applyFont="1" applyFill="1" applyBorder="1" applyAlignment="1" applyProtection="1">
      <alignment/>
      <protection/>
    </xf>
    <xf numFmtId="164" fontId="23" fillId="25" borderId="18" xfId="0" applyNumberFormat="1" applyFont="1" applyFill="1" applyBorder="1" applyAlignment="1" applyProtection="1">
      <alignment horizontal="center"/>
      <protection locked="0"/>
    </xf>
    <xf numFmtId="49" fontId="22" fillId="25" borderId="54" xfId="0" applyNumberFormat="1" applyFont="1" applyFill="1" applyBorder="1" applyAlignment="1" applyProtection="1">
      <alignment horizontal="center"/>
      <protection/>
    </xf>
    <xf numFmtId="49" fontId="22" fillId="25" borderId="55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center" wrapText="1"/>
      <protection/>
    </xf>
    <xf numFmtId="49" fontId="22" fillId="25" borderId="57" xfId="0" applyNumberFormat="1" applyFont="1" applyFill="1" applyBorder="1" applyAlignment="1" applyProtection="1">
      <alignment horizontal="center"/>
      <protection/>
    </xf>
    <xf numFmtId="0" fontId="30" fillId="25" borderId="30" xfId="0" applyFont="1" applyFill="1" applyBorder="1" applyAlignment="1" applyProtection="1">
      <alignment/>
      <protection/>
    </xf>
    <xf numFmtId="0" fontId="22" fillId="25" borderId="44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76200</xdr:rowOff>
    </xdr:from>
    <xdr:to>
      <xdr:col>1</xdr:col>
      <xdr:colOff>1000125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23">
      <selection activeCell="C5" sqref="C5:D6"/>
    </sheetView>
  </sheetViews>
  <sheetFormatPr defaultColWidth="9.140625" defaultRowHeight="12.75"/>
  <cols>
    <col min="1" max="1" width="4.7109375" style="23" customWidth="1"/>
    <col min="2" max="2" width="18.140625" style="23" customWidth="1"/>
    <col min="3" max="6" width="9.140625" style="23" customWidth="1"/>
    <col min="7" max="7" width="5.8515625" style="23" customWidth="1"/>
    <col min="8" max="11" width="9.140625" style="23" customWidth="1"/>
    <col min="12" max="12" width="2.28125" style="23" customWidth="1"/>
    <col min="13" max="16384" width="9.140625" style="23" customWidth="1"/>
  </cols>
  <sheetData>
    <row r="1" spans="1:13" ht="102.75" customHeight="1">
      <c r="A1" s="108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22"/>
      <c r="L1" s="22"/>
      <c r="M1" s="2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>
      <c r="A3" s="110" t="s">
        <v>0</v>
      </c>
      <c r="B3" s="111"/>
      <c r="C3" s="25" t="s">
        <v>1</v>
      </c>
      <c r="D3" s="26" t="s">
        <v>2</v>
      </c>
      <c r="E3" s="26" t="s">
        <v>3</v>
      </c>
      <c r="F3" s="27" t="s">
        <v>4</v>
      </c>
      <c r="G3" s="25"/>
      <c r="H3" s="28" t="s">
        <v>5</v>
      </c>
      <c r="I3" s="29"/>
      <c r="J3" s="29"/>
      <c r="K3" s="22"/>
      <c r="L3" s="22"/>
      <c r="M3" s="22"/>
    </row>
    <row r="4" spans="1:13" ht="13.5" thickBot="1">
      <c r="A4" s="110" t="s">
        <v>6</v>
      </c>
      <c r="B4" s="111"/>
      <c r="C4" s="30" t="s">
        <v>7</v>
      </c>
      <c r="D4" s="31" t="s">
        <v>8</v>
      </c>
      <c r="E4" s="32" t="s">
        <v>10</v>
      </c>
      <c r="F4" s="33" t="s">
        <v>9</v>
      </c>
      <c r="G4" s="21"/>
      <c r="H4" s="34" t="s">
        <v>11</v>
      </c>
      <c r="I4" s="35"/>
      <c r="J4" s="35"/>
      <c r="K4" s="22"/>
      <c r="L4" s="22"/>
      <c r="M4" s="22"/>
    </row>
    <row r="5" spans="1:17" ht="13.5" thickBot="1">
      <c r="A5" s="110" t="s">
        <v>16</v>
      </c>
      <c r="B5" s="112"/>
      <c r="C5" s="17"/>
      <c r="D5" s="18"/>
      <c r="E5" s="36" t="e">
        <f>D5/D10</f>
        <v>#DIV/0!</v>
      </c>
      <c r="F5" s="106">
        <v>0</v>
      </c>
      <c r="G5" s="107"/>
      <c r="H5" s="37" t="e">
        <f>E5*F5</f>
        <v>#DIV/0!</v>
      </c>
      <c r="I5" s="38"/>
      <c r="J5" s="38"/>
      <c r="K5" s="22"/>
      <c r="L5" s="22"/>
      <c r="M5" s="22"/>
      <c r="P5" s="120"/>
      <c r="Q5" s="120"/>
    </row>
    <row r="6" spans="1:17" ht="13.5" thickBot="1">
      <c r="A6" s="110" t="s">
        <v>13</v>
      </c>
      <c r="B6" s="112"/>
      <c r="C6" s="17"/>
      <c r="D6" s="18"/>
      <c r="E6" s="36" t="e">
        <f>D6/D10</f>
        <v>#DIV/0!</v>
      </c>
      <c r="F6" s="106">
        <v>5</v>
      </c>
      <c r="G6" s="107"/>
      <c r="H6" s="37" t="e">
        <f>E6*F6</f>
        <v>#DIV/0!</v>
      </c>
      <c r="I6" s="38"/>
      <c r="J6" s="38"/>
      <c r="K6" s="22"/>
      <c r="L6" s="22"/>
      <c r="M6" s="22"/>
      <c r="P6" s="120"/>
      <c r="Q6" s="120"/>
    </row>
    <row r="7" spans="1:17" ht="13.5" thickBot="1">
      <c r="A7" s="110" t="s">
        <v>12</v>
      </c>
      <c r="B7" s="112"/>
      <c r="C7" s="17"/>
      <c r="D7" s="18"/>
      <c r="E7" s="36" t="e">
        <f>D7/D10</f>
        <v>#DIV/0!</v>
      </c>
      <c r="F7" s="106">
        <v>15</v>
      </c>
      <c r="G7" s="107"/>
      <c r="H7" s="37" t="e">
        <f>E7*F7</f>
        <v>#DIV/0!</v>
      </c>
      <c r="I7" s="38"/>
      <c r="J7" s="38"/>
      <c r="K7" s="22"/>
      <c r="L7" s="22"/>
      <c r="M7" s="22"/>
      <c r="P7" s="120"/>
      <c r="Q7" s="120"/>
    </row>
    <row r="8" spans="1:17" ht="13.5" thickBot="1">
      <c r="A8" s="110" t="s">
        <v>14</v>
      </c>
      <c r="B8" s="112"/>
      <c r="C8" s="17"/>
      <c r="D8" s="18"/>
      <c r="E8" s="36" t="e">
        <f>D8/D10</f>
        <v>#DIV/0!</v>
      </c>
      <c r="F8" s="106">
        <v>30</v>
      </c>
      <c r="G8" s="107"/>
      <c r="H8" s="37" t="e">
        <f>E8*F8</f>
        <v>#DIV/0!</v>
      </c>
      <c r="I8" s="38"/>
      <c r="J8" s="38"/>
      <c r="K8" s="22"/>
      <c r="L8" s="22"/>
      <c r="M8" s="22"/>
      <c r="P8" s="120"/>
      <c r="Q8" s="120"/>
    </row>
    <row r="9" spans="1:17" ht="13.5" thickBot="1">
      <c r="A9" s="116" t="s">
        <v>15</v>
      </c>
      <c r="B9" s="117"/>
      <c r="C9" s="17"/>
      <c r="D9" s="18"/>
      <c r="E9" s="36" t="e">
        <f>D9/D10</f>
        <v>#DIV/0!</v>
      </c>
      <c r="F9" s="106">
        <v>50</v>
      </c>
      <c r="G9" s="107"/>
      <c r="H9" s="40" t="e">
        <f>E9*F9</f>
        <v>#DIV/0!</v>
      </c>
      <c r="I9" s="41"/>
      <c r="J9" s="38"/>
      <c r="K9" s="22"/>
      <c r="L9" s="22"/>
      <c r="M9" s="22"/>
      <c r="P9" s="120"/>
      <c r="Q9" s="120"/>
    </row>
    <row r="10" spans="1:17" ht="12.75">
      <c r="A10" s="42"/>
      <c r="B10" s="38"/>
      <c r="C10" s="43" t="s">
        <v>17</v>
      </c>
      <c r="D10" s="44">
        <f>SUM(D5:D9)</f>
        <v>0</v>
      </c>
      <c r="E10" s="38"/>
      <c r="F10" s="38"/>
      <c r="G10" s="38"/>
      <c r="H10" s="43" t="s">
        <v>80</v>
      </c>
      <c r="I10" s="43" t="s">
        <v>52</v>
      </c>
      <c r="J10" s="121" t="e">
        <f>SUM(H5:H9)</f>
        <v>#DIV/0!</v>
      </c>
      <c r="K10" s="22"/>
      <c r="L10" s="22"/>
      <c r="M10" s="22"/>
      <c r="P10" s="120"/>
      <c r="Q10" s="120"/>
    </row>
    <row r="11" spans="1:17" ht="12.75">
      <c r="A11" s="45"/>
      <c r="B11" s="22"/>
      <c r="C11" s="22"/>
      <c r="D11" s="22"/>
      <c r="E11" s="22"/>
      <c r="F11" s="22"/>
      <c r="G11" s="22"/>
      <c r="H11" s="22"/>
      <c r="I11" s="22"/>
      <c r="J11" s="46" t="s">
        <v>79</v>
      </c>
      <c r="K11" s="22"/>
      <c r="L11" s="22"/>
      <c r="M11" s="22"/>
      <c r="P11" s="120"/>
      <c r="Q11" s="120"/>
    </row>
    <row r="12" spans="1:17" ht="12.75">
      <c r="A12" s="45"/>
      <c r="B12" s="22"/>
      <c r="C12" s="22"/>
      <c r="D12" s="22"/>
      <c r="E12" s="22"/>
      <c r="F12" s="22"/>
      <c r="G12" s="22"/>
      <c r="H12" s="22"/>
      <c r="I12" s="22"/>
      <c r="J12" s="46"/>
      <c r="K12" s="22"/>
      <c r="L12" s="22"/>
      <c r="M12" s="22"/>
      <c r="P12" s="120"/>
      <c r="Q12" s="120"/>
    </row>
    <row r="13" spans="1:17" ht="12.75">
      <c r="A13" s="108" t="s">
        <v>86</v>
      </c>
      <c r="B13" s="109"/>
      <c r="C13" s="109"/>
      <c r="D13" s="109"/>
      <c r="E13" s="22"/>
      <c r="F13" s="108" t="s">
        <v>87</v>
      </c>
      <c r="G13" s="109"/>
      <c r="H13" s="109"/>
      <c r="I13" s="22"/>
      <c r="J13" s="22"/>
      <c r="K13" s="22"/>
      <c r="L13" s="22"/>
      <c r="M13" s="22"/>
      <c r="P13" s="120"/>
      <c r="Q13" s="120"/>
    </row>
    <row r="14" spans="1:17" ht="12.75">
      <c r="A14" s="109"/>
      <c r="B14" s="109"/>
      <c r="C14" s="109"/>
      <c r="D14" s="109"/>
      <c r="E14" s="22"/>
      <c r="F14" s="109"/>
      <c r="G14" s="109"/>
      <c r="H14" s="109"/>
      <c r="I14" s="22"/>
      <c r="J14" s="22"/>
      <c r="K14" s="22"/>
      <c r="L14" s="22"/>
      <c r="M14" s="22"/>
      <c r="P14" s="120"/>
      <c r="Q14" s="120"/>
    </row>
    <row r="15" spans="1:17" ht="12.75">
      <c r="A15" s="22"/>
      <c r="B15" s="22"/>
      <c r="C15" s="22"/>
      <c r="D15" s="22"/>
      <c r="E15" s="22"/>
      <c r="F15" s="109"/>
      <c r="G15" s="109"/>
      <c r="H15" s="109"/>
      <c r="I15" s="22"/>
      <c r="J15" s="22"/>
      <c r="K15" s="22"/>
      <c r="L15" s="22"/>
      <c r="M15" s="22"/>
      <c r="P15" s="120"/>
      <c r="Q15" s="120"/>
    </row>
    <row r="16" spans="1:13" ht="12.7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41.25">
      <c r="A17" s="47" t="s">
        <v>18</v>
      </c>
      <c r="B17" s="26"/>
      <c r="C17" s="26" t="s">
        <v>21</v>
      </c>
      <c r="D17" s="28"/>
      <c r="E17" s="22"/>
      <c r="F17" s="47" t="s">
        <v>30</v>
      </c>
      <c r="G17" s="26" t="s">
        <v>31</v>
      </c>
      <c r="H17" s="28" t="s">
        <v>32</v>
      </c>
      <c r="I17" s="22"/>
      <c r="J17" s="22"/>
      <c r="K17" s="22"/>
      <c r="L17" s="22"/>
      <c r="M17" s="22"/>
    </row>
    <row r="18" spans="1:13" ht="13.5" thickBot="1">
      <c r="A18" s="48" t="s">
        <v>19</v>
      </c>
      <c r="B18" s="31"/>
      <c r="C18" s="49" t="s">
        <v>20</v>
      </c>
      <c r="D18" s="50"/>
      <c r="E18" s="38"/>
      <c r="F18" s="51" t="s">
        <v>33</v>
      </c>
      <c r="G18" s="32" t="s">
        <v>34</v>
      </c>
      <c r="H18" s="34" t="s">
        <v>35</v>
      </c>
      <c r="I18" s="38"/>
      <c r="J18" s="38"/>
      <c r="K18" s="38"/>
      <c r="L18" s="38"/>
      <c r="M18" s="38"/>
    </row>
    <row r="19" spans="1:13" ht="36.75" customHeight="1" thickBot="1">
      <c r="A19" s="52" t="s">
        <v>22</v>
      </c>
      <c r="B19" s="53" t="s">
        <v>82</v>
      </c>
      <c r="C19" s="104"/>
      <c r="D19" s="105"/>
      <c r="E19" s="38"/>
      <c r="F19" s="54" t="s">
        <v>36</v>
      </c>
      <c r="G19" s="19" t="e">
        <f>IF(J23=0,"X"," ")</f>
        <v>#DIV/0!</v>
      </c>
      <c r="H19" s="55">
        <v>0</v>
      </c>
      <c r="I19" s="38"/>
      <c r="J19" s="38"/>
      <c r="K19" s="38"/>
      <c r="L19" s="38"/>
      <c r="M19" s="38"/>
    </row>
    <row r="20" spans="1:13" ht="18" thickBot="1">
      <c r="A20" s="52" t="s">
        <v>23</v>
      </c>
      <c r="B20" s="53" t="s">
        <v>83</v>
      </c>
      <c r="C20" s="104"/>
      <c r="D20" s="105"/>
      <c r="E20" s="38"/>
      <c r="F20" s="54" t="s">
        <v>37</v>
      </c>
      <c r="G20" s="19" t="e">
        <f>IF(J23=10,"X"," ")</f>
        <v>#DIV/0!</v>
      </c>
      <c r="H20" s="55">
        <v>10</v>
      </c>
      <c r="I20" s="38"/>
      <c r="J20" s="38"/>
      <c r="K20" s="38"/>
      <c r="L20" s="38"/>
      <c r="M20" s="38"/>
    </row>
    <row r="21" spans="1:13" ht="17.25" thickBot="1">
      <c r="A21" s="52" t="s">
        <v>24</v>
      </c>
      <c r="B21" s="56" t="s">
        <v>25</v>
      </c>
      <c r="C21" s="104"/>
      <c r="D21" s="105"/>
      <c r="E21" s="38"/>
      <c r="F21" s="54" t="s">
        <v>38</v>
      </c>
      <c r="G21" s="19" t="e">
        <f>IF(J23=20,"X"," ")</f>
        <v>#DIV/0!</v>
      </c>
      <c r="H21" s="55">
        <v>20</v>
      </c>
      <c r="I21" s="38"/>
      <c r="J21" s="38"/>
      <c r="K21" s="38"/>
      <c r="L21" s="38"/>
      <c r="M21" s="38"/>
    </row>
    <row r="22" spans="1:13" ht="13.5" thickBot="1">
      <c r="A22" s="57" t="s">
        <v>26</v>
      </c>
      <c r="B22" s="58" t="s">
        <v>27</v>
      </c>
      <c r="C22" s="104"/>
      <c r="D22" s="105"/>
      <c r="E22" s="38"/>
      <c r="F22" s="59" t="s">
        <v>39</v>
      </c>
      <c r="G22" s="130" t="e">
        <f>IF(J23=30,"X"," ")</f>
        <v>#DIV/0!</v>
      </c>
      <c r="H22" s="60">
        <v>30</v>
      </c>
      <c r="I22" s="41"/>
      <c r="J22" s="38"/>
      <c r="K22" s="38"/>
      <c r="L22" s="38"/>
      <c r="M22" s="61"/>
    </row>
    <row r="23" spans="1:13" ht="12.75">
      <c r="A23" s="62"/>
      <c r="B23" s="63" t="s">
        <v>28</v>
      </c>
      <c r="C23" s="118">
        <f>SUM(C19:D22)</f>
        <v>0</v>
      </c>
      <c r="D23" s="119"/>
      <c r="E23" s="38"/>
      <c r="F23" s="38"/>
      <c r="G23" s="64"/>
      <c r="H23" s="38"/>
      <c r="I23" s="65" t="s">
        <v>53</v>
      </c>
      <c r="J23" s="122" t="e">
        <f>IF(D25=50,0,(IF(D25&lt;50,0,(IF(D25&gt;100,30,(IF(D25&gt;75,20,(IF(D25&gt;50,10,(IF(D25=100,20,(IF(D25=75,10)))))))))))))</f>
        <v>#DIV/0!</v>
      </c>
      <c r="K23" s="38"/>
      <c r="L23" s="38"/>
      <c r="M23" s="61"/>
    </row>
    <row r="24" spans="1:13" ht="12.75">
      <c r="A24" s="45"/>
      <c r="B24" s="22"/>
      <c r="C24" s="66"/>
      <c r="D24" s="66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45"/>
      <c r="B25" s="22"/>
      <c r="C25" s="64" t="s">
        <v>29</v>
      </c>
      <c r="D25" s="67" t="e">
        <f>C23/D10*100</f>
        <v>#DIV/0!</v>
      </c>
      <c r="E25" s="22"/>
      <c r="F25" s="22"/>
      <c r="G25" s="22"/>
      <c r="H25" s="22"/>
      <c r="I25" s="22"/>
      <c r="J25" s="46" t="s">
        <v>79</v>
      </c>
      <c r="K25" s="22"/>
      <c r="L25" s="22"/>
      <c r="M25" s="22"/>
    </row>
    <row r="26" spans="1:13" ht="12.75">
      <c r="A26" s="45"/>
      <c r="B26" s="22"/>
      <c r="C26" s="64"/>
      <c r="D26" s="67"/>
      <c r="E26" s="22"/>
      <c r="F26" s="22"/>
      <c r="G26" s="22"/>
      <c r="H26" s="22"/>
      <c r="I26" s="22"/>
      <c r="J26" s="46"/>
      <c r="K26" s="22"/>
      <c r="L26" s="22"/>
      <c r="M26" s="22"/>
    </row>
    <row r="27" spans="1:13" ht="30" customHeight="1">
      <c r="A27" s="114" t="s">
        <v>40</v>
      </c>
      <c r="B27" s="114"/>
      <c r="C27" s="114"/>
      <c r="D27" s="114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45">
      <c r="A28" s="68" t="s">
        <v>44</v>
      </c>
      <c r="B28" s="69"/>
      <c r="C28" s="69" t="s">
        <v>45</v>
      </c>
      <c r="D28" s="70" t="s">
        <v>46</v>
      </c>
      <c r="E28" s="71"/>
      <c r="F28" s="47" t="s">
        <v>67</v>
      </c>
      <c r="G28" s="26" t="s">
        <v>81</v>
      </c>
      <c r="H28" s="28" t="s">
        <v>32</v>
      </c>
      <c r="I28" s="22"/>
      <c r="J28" s="22"/>
      <c r="K28" s="22"/>
      <c r="L28" s="22"/>
      <c r="M28" s="22"/>
    </row>
    <row r="29" spans="1:13" ht="13.5" thickBot="1">
      <c r="A29" s="51" t="s">
        <v>41</v>
      </c>
      <c r="B29" s="19"/>
      <c r="C29" s="32" t="s">
        <v>42</v>
      </c>
      <c r="D29" s="34" t="s">
        <v>43</v>
      </c>
      <c r="E29" s="22"/>
      <c r="F29" s="51" t="s">
        <v>64</v>
      </c>
      <c r="G29" s="31" t="s">
        <v>65</v>
      </c>
      <c r="H29" s="34" t="s">
        <v>66</v>
      </c>
      <c r="I29" s="38"/>
      <c r="J29" s="38"/>
      <c r="K29" s="22"/>
      <c r="L29" s="22"/>
      <c r="M29" s="22"/>
    </row>
    <row r="30" spans="1:13" ht="18" thickBot="1">
      <c r="A30" s="54">
        <v>1</v>
      </c>
      <c r="B30" s="72" t="s">
        <v>48</v>
      </c>
      <c r="C30" s="73" t="s">
        <v>54</v>
      </c>
      <c r="D30" s="74">
        <f>D10</f>
        <v>0</v>
      </c>
      <c r="E30" s="22"/>
      <c r="F30" s="24">
        <v>0</v>
      </c>
      <c r="G30" s="17"/>
      <c r="H30" s="75">
        <v>0</v>
      </c>
      <c r="I30" s="38"/>
      <c r="J30" s="38"/>
      <c r="K30" s="22"/>
      <c r="L30" s="22"/>
      <c r="M30" s="22"/>
    </row>
    <row r="31" spans="1:13" ht="18" thickBot="1">
      <c r="A31" s="54">
        <v>2</v>
      </c>
      <c r="B31" s="72" t="s">
        <v>49</v>
      </c>
      <c r="C31" s="73" t="s">
        <v>55</v>
      </c>
      <c r="D31" s="74">
        <f>C23</f>
        <v>0</v>
      </c>
      <c r="E31" s="22"/>
      <c r="F31" s="24">
        <v>1</v>
      </c>
      <c r="G31" s="17"/>
      <c r="H31" s="75">
        <v>10</v>
      </c>
      <c r="I31" s="38"/>
      <c r="J31" s="38"/>
      <c r="K31" s="22"/>
      <c r="L31" s="22"/>
      <c r="M31" s="22"/>
    </row>
    <row r="32" spans="1:13" ht="18" thickBot="1">
      <c r="A32" s="54">
        <v>3</v>
      </c>
      <c r="B32" s="72" t="s">
        <v>50</v>
      </c>
      <c r="C32" s="73" t="s">
        <v>56</v>
      </c>
      <c r="D32" s="74">
        <f>(D31*60/100)</f>
        <v>0</v>
      </c>
      <c r="E32" s="22"/>
      <c r="F32" s="24">
        <v>2</v>
      </c>
      <c r="G32" s="17"/>
      <c r="H32" s="75">
        <v>20</v>
      </c>
      <c r="I32" s="38"/>
      <c r="J32" s="38"/>
      <c r="K32" s="22"/>
      <c r="L32" s="22"/>
      <c r="M32" s="22"/>
    </row>
    <row r="33" spans="1:13" ht="18" thickBot="1">
      <c r="A33" s="76" t="s">
        <v>47</v>
      </c>
      <c r="B33" s="77" t="s">
        <v>51</v>
      </c>
      <c r="C33" s="78" t="s">
        <v>57</v>
      </c>
      <c r="D33" s="79">
        <f>D30+D32</f>
        <v>0</v>
      </c>
      <c r="E33" s="22"/>
      <c r="F33" s="24">
        <v>3</v>
      </c>
      <c r="G33" s="17"/>
      <c r="H33" s="75">
        <v>30</v>
      </c>
      <c r="I33" s="80"/>
      <c r="J33" s="38"/>
      <c r="K33" s="22"/>
      <c r="L33" s="22"/>
      <c r="M33" s="22"/>
    </row>
    <row r="34" spans="1:13" ht="13.5" thickBot="1">
      <c r="A34" s="42"/>
      <c r="B34" s="38"/>
      <c r="C34" s="38"/>
      <c r="D34" s="38"/>
      <c r="E34" s="22"/>
      <c r="F34" s="24">
        <v>4</v>
      </c>
      <c r="G34" s="17"/>
      <c r="H34" s="75">
        <v>40</v>
      </c>
      <c r="I34" s="81"/>
      <c r="J34" s="22"/>
      <c r="K34" s="22"/>
      <c r="L34" s="22"/>
      <c r="M34" s="22"/>
    </row>
    <row r="35" spans="1:13" ht="46.5" customHeight="1" thickBot="1">
      <c r="A35" s="115" t="s">
        <v>58</v>
      </c>
      <c r="B35" s="115"/>
      <c r="C35" s="115"/>
      <c r="D35" s="115"/>
      <c r="E35" s="22"/>
      <c r="F35" s="39">
        <v>5</v>
      </c>
      <c r="G35" s="17"/>
      <c r="H35" s="82">
        <v>50</v>
      </c>
      <c r="I35" s="83"/>
      <c r="J35" s="22"/>
      <c r="K35" s="22"/>
      <c r="L35" s="22"/>
      <c r="M35" s="22"/>
    </row>
    <row r="36" spans="1:13" ht="12.75">
      <c r="A36" s="84" t="s">
        <v>44</v>
      </c>
      <c r="B36" s="85"/>
      <c r="C36" s="85" t="s">
        <v>45</v>
      </c>
      <c r="D36" s="86" t="s">
        <v>46</v>
      </c>
      <c r="E36" s="22"/>
      <c r="F36" s="22"/>
      <c r="G36" s="22"/>
      <c r="H36" s="22"/>
      <c r="I36" s="64" t="s">
        <v>68</v>
      </c>
      <c r="J36" s="123" t="b">
        <f>IF(G30="X",0,IF(G31="X",10,IF(G32="X",20,IF(G33="X",30,IF(G34="X",40,IF(G35="X",50,FALSE))))))</f>
        <v>0</v>
      </c>
      <c r="K36" s="22"/>
      <c r="L36" s="22"/>
      <c r="M36" s="22"/>
    </row>
    <row r="37" spans="1:13" ht="13.5" thickBot="1">
      <c r="A37" s="51" t="s">
        <v>59</v>
      </c>
      <c r="B37" s="19"/>
      <c r="C37" s="32" t="s">
        <v>60</v>
      </c>
      <c r="D37" s="87" t="s">
        <v>61</v>
      </c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7.25" thickBot="1">
      <c r="A38" s="54">
        <v>1</v>
      </c>
      <c r="B38" s="72" t="s">
        <v>48</v>
      </c>
      <c r="C38" s="88" t="s">
        <v>55</v>
      </c>
      <c r="D38" s="20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 thickBot="1">
      <c r="A39" s="54">
        <v>2</v>
      </c>
      <c r="B39" s="72" t="s">
        <v>49</v>
      </c>
      <c r="C39" s="88" t="s">
        <v>62</v>
      </c>
      <c r="D39" s="20"/>
      <c r="E39" s="22"/>
      <c r="F39" s="22"/>
      <c r="G39" s="22"/>
      <c r="H39" s="22"/>
      <c r="I39" s="22"/>
      <c r="J39" s="22"/>
      <c r="K39" s="89" t="s">
        <v>69</v>
      </c>
      <c r="L39" s="127"/>
      <c r="M39" s="90" t="s">
        <v>73</v>
      </c>
    </row>
    <row r="40" spans="1:13" ht="16.5">
      <c r="A40" s="54">
        <v>3</v>
      </c>
      <c r="B40" s="72" t="s">
        <v>50</v>
      </c>
      <c r="C40" s="91" t="s">
        <v>56</v>
      </c>
      <c r="D40" s="92">
        <f>(D38*60/100)</f>
        <v>0</v>
      </c>
      <c r="E40" s="22"/>
      <c r="F40" s="22"/>
      <c r="G40" s="22"/>
      <c r="H40" s="22"/>
      <c r="I40" s="22"/>
      <c r="J40" s="22"/>
      <c r="K40" s="128" t="s">
        <v>70</v>
      </c>
      <c r="L40" s="126"/>
      <c r="M40" s="125" t="s">
        <v>71</v>
      </c>
    </row>
    <row r="41" spans="1:13" ht="24.75">
      <c r="A41" s="76" t="s">
        <v>47</v>
      </c>
      <c r="B41" s="77" t="s">
        <v>51</v>
      </c>
      <c r="C41" s="93" t="s">
        <v>63</v>
      </c>
      <c r="D41" s="79">
        <f>D38+D40</f>
        <v>0</v>
      </c>
      <c r="E41" s="22"/>
      <c r="F41" s="22"/>
      <c r="G41" s="22"/>
      <c r="H41" s="94" t="s">
        <v>72</v>
      </c>
      <c r="I41" s="95"/>
      <c r="J41" s="96" t="e">
        <f>J36+J23+J10</f>
        <v>#DIV/0!</v>
      </c>
      <c r="K41" s="129" t="e">
        <f>IF(M41&lt;=5,"I",IF(M41&gt;5&lt;10,"II",IF(M41&gt;10&lt;15,"III",IF(M41&gt;15&lt;20,"IV",IF(M41&gt;20&lt;25,"V",IF(M41&gt;25&lt;30,"VI",IF(M41&gt;30&lt;35,"VII",IF(M41&gt;35&lt;40,"VIII",))))))))</f>
        <v>#DIV/0!</v>
      </c>
      <c r="L41" s="102" t="e">
        <f>IF(M41=35,"VIII",IF(M41=40,"IX",IF(M41=45,"X",IF(M41=50,"XI"," "))))</f>
        <v>#DIV/0!</v>
      </c>
      <c r="M41" s="82" t="e">
        <f>A56</f>
        <v>#DIV/0!</v>
      </c>
    </row>
    <row r="42" spans="1:13" ht="13.5" thickBot="1">
      <c r="A42" s="4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3.5" thickBot="1">
      <c r="A43" s="45"/>
      <c r="B43" s="97"/>
      <c r="C43" s="97"/>
      <c r="D43" s="98" t="s">
        <v>74</v>
      </c>
      <c r="E43" s="97"/>
      <c r="F43" s="22"/>
      <c r="G43" s="99"/>
      <c r="H43" s="99"/>
      <c r="I43" s="99" t="s">
        <v>76</v>
      </c>
      <c r="J43" s="124">
        <v>366.42</v>
      </c>
      <c r="K43" s="100" t="s">
        <v>75</v>
      </c>
      <c r="L43" s="100"/>
      <c r="M43" s="22"/>
    </row>
    <row r="44" spans="1:13" ht="12.75">
      <c r="A44" s="45"/>
      <c r="B44" s="97"/>
      <c r="C44" s="97"/>
      <c r="D44" s="98" t="s">
        <v>77</v>
      </c>
      <c r="E44" s="97"/>
      <c r="F44" s="97"/>
      <c r="G44" s="97"/>
      <c r="H44" s="97"/>
      <c r="I44" s="97" t="s">
        <v>76</v>
      </c>
      <c r="J44" s="101" t="e">
        <f>J43+(J43*M41/100)</f>
        <v>#DIV/0!</v>
      </c>
      <c r="K44" s="100" t="s">
        <v>75</v>
      </c>
      <c r="L44" s="100"/>
      <c r="M44" s="22"/>
    </row>
    <row r="45" spans="1:13" ht="12.75">
      <c r="A45" s="45"/>
      <c r="B45" s="97"/>
      <c r="C45" s="97"/>
      <c r="D45" s="98" t="s">
        <v>78</v>
      </c>
      <c r="E45" s="97"/>
      <c r="F45" s="97"/>
      <c r="G45" s="97"/>
      <c r="H45" s="97"/>
      <c r="I45" s="97" t="s">
        <v>76</v>
      </c>
      <c r="J45" s="101" t="e">
        <f>(D33+D41)*J44</f>
        <v>#DIV/0!</v>
      </c>
      <c r="K45" s="100" t="s">
        <v>75</v>
      </c>
      <c r="L45" s="100"/>
      <c r="M45" s="22"/>
    </row>
    <row r="46" spans="1:1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54" spans="1:2" ht="12.75">
      <c r="A54" s="103" t="s">
        <v>90</v>
      </c>
      <c r="B54" s="103"/>
    </row>
    <row r="55" spans="1:2" ht="12.75">
      <c r="A55" s="103"/>
      <c r="B55" s="103"/>
    </row>
    <row r="56" spans="1:2" ht="12.75">
      <c r="A56" s="103" t="e">
        <f>IF(J41&gt;50.01,50,IF(J41&gt;45.01,45,IF(J41&gt;40.01,40,IF(J41&gt;35.01,35,IF(J41&gt;30.01,30,IF(J41&gt;25.01,25,A57))))))</f>
        <v>#DIV/0!</v>
      </c>
      <c r="B56" s="103"/>
    </row>
    <row r="57" spans="1:2" ht="12.75">
      <c r="A57" s="103" t="e">
        <f>IF(J41&gt;20.001,20,IF(J41&gt;15.001,15,IF(J41&gt;10.001,10,IF(J41&gt;5.001,5,0))))</f>
        <v>#DIV/0!</v>
      </c>
      <c r="B57" s="103"/>
    </row>
    <row r="58" spans="1:2" ht="12.75">
      <c r="A58" s="103"/>
      <c r="B58" s="103"/>
    </row>
  </sheetData>
  <sheetProtection password="DECD" sheet="1" objects="1" scenarios="1"/>
  <mergeCells count="22">
    <mergeCell ref="A1:J1"/>
    <mergeCell ref="A27:D27"/>
    <mergeCell ref="A35:D35"/>
    <mergeCell ref="A7:B7"/>
    <mergeCell ref="A8:B8"/>
    <mergeCell ref="A9:B9"/>
    <mergeCell ref="C19:D19"/>
    <mergeCell ref="C23:D23"/>
    <mergeCell ref="A13:D14"/>
    <mergeCell ref="A3:B3"/>
    <mergeCell ref="A4:B4"/>
    <mergeCell ref="A5:B5"/>
    <mergeCell ref="A6:B6"/>
    <mergeCell ref="F5:G5"/>
    <mergeCell ref="F6:G6"/>
    <mergeCell ref="C22:D22"/>
    <mergeCell ref="F9:G9"/>
    <mergeCell ref="F13:H15"/>
    <mergeCell ref="F7:G7"/>
    <mergeCell ref="F8:G8"/>
    <mergeCell ref="C20:D20"/>
    <mergeCell ref="C21:D21"/>
  </mergeCells>
  <printOptions horizontalCentered="1"/>
  <pageMargins left="1.1811023622047245" right="0.5905511811023623" top="1.03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F23"/>
  <sheetViews>
    <sheetView workbookViewId="0" topLeftCell="A1">
      <selection activeCell="B22" sqref="B22"/>
    </sheetView>
  </sheetViews>
  <sheetFormatPr defaultColWidth="9.140625" defaultRowHeight="12.75"/>
  <sheetData>
    <row r="21" spans="1:6" ht="12.75">
      <c r="A21" s="2" t="s">
        <v>84</v>
      </c>
      <c r="B21" s="3"/>
      <c r="C21" s="4"/>
      <c r="D21" s="1" t="s">
        <v>85</v>
      </c>
      <c r="E21" s="5"/>
      <c r="F21" s="6"/>
    </row>
    <row r="22" spans="1:6" ht="12.75">
      <c r="A22" s="7"/>
      <c r="B22" s="8" t="s">
        <v>89</v>
      </c>
      <c r="C22" s="4"/>
      <c r="D22" s="9" t="e">
        <v>#DIV/0!</v>
      </c>
      <c r="E22" s="10"/>
      <c r="F22" s="11"/>
    </row>
    <row r="23" spans="1:6" ht="12.75">
      <c r="A23" s="12"/>
      <c r="B23" s="13" t="e">
        <v>#DIV/0!</v>
      </c>
      <c r="C23" s="4"/>
      <c r="D23" s="14" t="e">
        <v>#DIV/0!</v>
      </c>
      <c r="E23" s="15"/>
      <c r="F2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Orbassano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bossolino</dc:creator>
  <cp:keywords/>
  <dc:description/>
  <cp:lastModifiedBy>bossolino</cp:lastModifiedBy>
  <cp:lastPrinted>2009-03-12T13:21:26Z</cp:lastPrinted>
  <dcterms:created xsi:type="dcterms:W3CDTF">2009-03-11T15:24:15Z</dcterms:created>
  <dcterms:modified xsi:type="dcterms:W3CDTF">2009-10-28T08:44:28Z</dcterms:modified>
  <cp:category/>
  <cp:version/>
  <cp:contentType/>
  <cp:contentStatus/>
</cp:coreProperties>
</file>